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south32.sharepoint.com/sites/2023SustainableDevelopmentReport-2SustainabilityDatabook/Shared Documents/2) Sustainability Databook/3. MASTER - Sustainability Databook (Jaz only)/"/>
    </mc:Choice>
  </mc:AlternateContent>
  <xr:revisionPtr revIDLastSave="0" documentId="8_{29C45EE3-B297-406D-819A-9F040F9019ED}" xr6:coauthVersionLast="47" xr6:coauthVersionMax="47" xr10:uidLastSave="{00000000-0000-0000-0000-000000000000}"/>
  <bookViews>
    <workbookView xWindow="45195" yWindow="5610" windowWidth="2970" windowHeight="1605" tabRatio="906" xr2:uid="{00000000-000D-0000-FFFF-FFFF00000000}"/>
  </bookViews>
  <sheets>
    <sheet name="Cover" sheetId="1" r:id="rId1"/>
    <sheet name="Home" sheetId="75" r:id="rId2"/>
    <sheet name="Contents" sheetId="2" r:id="rId3"/>
    <sheet name="Reporting boundaries" sheetId="110" r:id="rId4"/>
    <sheet name="Subsidiaries EAI tax residency" sheetId="109" r:id="rId5"/>
    <sheet name="Our people" sheetId="22" r:id="rId6"/>
    <sheet name="Health and Safety" sheetId="93" r:id="rId7"/>
    <sheet name="People and culture" sheetId="85" r:id="rId8"/>
    <sheet name="Delivering value to society" sheetId="35" r:id="rId9"/>
    <sheet name="Partnering with communities" sheetId="37" r:id="rId10"/>
    <sheet name="Our societal contribution" sheetId="38" r:id="rId11"/>
    <sheet name="Operating responsibly" sheetId="44" r:id="rId12"/>
    <sheet name="Ethics and business integrity" sheetId="46" r:id="rId13"/>
    <sheet name="Human rights" sheetId="45" r:id="rId14"/>
    <sheet name="Responsible value chain" sheetId="47" r:id="rId15"/>
    <sheet name="Climate change" sheetId="26" r:id="rId16"/>
    <sheet name="Energy" sheetId="27" r:id="rId17"/>
    <sheet name="GHG Emissions" sheetId="28" r:id="rId18"/>
    <sheet name="Emissions methodology" sheetId="29" r:id="rId19"/>
    <sheet name="Portfolio resilience" sheetId="30" r:id="rId20"/>
    <sheet name="Industry associations" sheetId="64" r:id="rId21"/>
    <sheet name="Managing our impact" sheetId="39" r:id="rId22"/>
    <sheet name="Water" sheetId="40" r:id="rId23"/>
    <sheet name="Biodiversity" sheetId="42" r:id="rId24"/>
    <sheet name="Tailings" sheetId="105" r:id="rId25"/>
    <sheet name="Tailings storage facilities" sheetId="92" r:id="rId26"/>
    <sheet name="ICMM Conformance Protocols" sheetId="94" r:id="rId27"/>
    <sheet name="Waste, contamination, emissions" sheetId="41" r:id="rId28"/>
    <sheet name="Closure" sheetId="104" r:id="rId29"/>
    <sheet name="Other topics" sheetId="48" r:id="rId30"/>
    <sheet name="Privacy and cyber security" sheetId="68" r:id="rId31"/>
    <sheet name="Stakeholder engagement" sheetId="89" r:id="rId32"/>
    <sheet name="Transformation" sheetId="65" r:id="rId33"/>
    <sheet name="Sustainability frameworks" sheetId="50" r:id="rId34"/>
    <sheet name="ICMM Mining Principles" sheetId="49" r:id="rId35"/>
    <sheet name="ICMM Performance Expectations" sheetId="87" r:id="rId36"/>
    <sheet name="UNGC Principles" sheetId="57" r:id="rId37"/>
    <sheet name="UN SDGs" sheetId="73" r:id="rId38"/>
    <sheet name="GRI Index" sheetId="62" r:id="rId39"/>
    <sheet name="SASB index" sheetId="56" r:id="rId40"/>
    <sheet name="ICMM Social and Economic Index" sheetId="98" r:id="rId41"/>
    <sheet name="TCFD Index" sheetId="51" r:id="rId42"/>
    <sheet name="CA100+ " sheetId="52" r:id="rId43"/>
    <sheet name="Modern slavery metrics" sheetId="78" r:id="rId44"/>
    <sheet name="Assurance" sheetId="10" r:id="rId45"/>
    <sheet name="(Hidden - Lookup Tables)" sheetId="111" state="hidden" r:id="rId46"/>
  </sheets>
  <definedNames>
    <definedName name="_xlnm._FilterDatabase" localSheetId="1" hidden="1">Home!$B$11:$B$36</definedName>
    <definedName name="_xlnm._FilterDatabase" localSheetId="34" hidden="1">'ICMM Mining Principles'!$B$11:$D$21</definedName>
    <definedName name="_xlnm._FilterDatabase" localSheetId="35" hidden="1">'ICMM Performance Expectations'!$B$29:$M$77</definedName>
    <definedName name="_xlnm._FilterDatabase" localSheetId="37" hidden="1">'UN SDGs'!$B$10:$E$33</definedName>
    <definedName name="_xlnm._FilterDatabase" localSheetId="36" hidden="1">'UNGC Principles'!$B$10:$F$20</definedName>
    <definedName name="_ftn1" localSheetId="32">Transformation!$B$20</definedName>
    <definedName name="_ftnref1" localSheetId="32">Transformation!$B$7</definedName>
    <definedName name="_msoanchor_1" localSheetId="35">#REF!</definedName>
    <definedName name="_msoanchor_1" localSheetId="25">#REF!</definedName>
    <definedName name="_msoanchor_1">#REF!</definedName>
    <definedName name="_msoanchor_2" localSheetId="35">#REF!</definedName>
    <definedName name="_msoanchor_2" localSheetId="25">#REF!</definedName>
    <definedName name="_msoanchor_2">#REF!</definedName>
    <definedName name="OK" localSheetId="35" hidden="1">{"analyst",#N/A,FALSE,"Result";"Index",#N/A,FALSE,"Index";"asx1",#N/A,FALSE,"ASX1";"asx2",#N/A,FALSE,"ASX2";"Review",#N/A,FALSE,"Review";"Analyst",#N/A,FALSE,"Analyst"}</definedName>
    <definedName name="OK" localSheetId="25"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35" hidden="1">{"analyst",#N/A,FALSE,"Result";"Index",#N/A,FALSE,"Index";"asx1",#N/A,FALSE,"ASX1";"asx2",#N/A,FALSE,"ASX2";"Review",#N/A,FALSE,"Review";"Analyst",#N/A,FALSE,"Analyst"}</definedName>
    <definedName name="OK_1" localSheetId="25"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44">Assurance!$A$1:$AL$66</definedName>
    <definedName name="_xlnm.Print_Area" localSheetId="23">Biodiversity!$A$1:$N$72</definedName>
    <definedName name="_xlnm.Print_Area" localSheetId="42">'CA100+ '!$A$1:$D$42</definedName>
    <definedName name="_xlnm.Print_Area" localSheetId="15">'Climate change'!$A$1:$C$16</definedName>
    <definedName name="_xlnm.Print_Area" localSheetId="28">Closure!$A$1:$G$15</definedName>
    <definedName name="_xlnm.Print_Area" localSheetId="2">Contents!$A$1:$C$60</definedName>
    <definedName name="_xlnm.Print_Area" localSheetId="0">Cover!$A$1:$K$51</definedName>
    <definedName name="_xlnm.Print_Area" localSheetId="8">'Delivering value to society'!$A$1:$C$11</definedName>
    <definedName name="_xlnm.Print_Area" localSheetId="18">'Emissions methodology'!$A$1:$G$35</definedName>
    <definedName name="_xlnm.Print_Area" localSheetId="16">Energy!$A$1:$G$24</definedName>
    <definedName name="_xlnm.Print_Area" localSheetId="12">'Ethics and business integrity'!$A$1:$G$45</definedName>
    <definedName name="_xlnm.Print_Area" localSheetId="17">'GHG Emissions'!$A$1:$M$110</definedName>
    <definedName name="_xlnm.Print_Area" localSheetId="38">'GRI Index'!$A$1:$I$173</definedName>
    <definedName name="_xlnm.Print_Area" localSheetId="6">'Health and Safety'!$A$1:$G$100</definedName>
    <definedName name="_xlnm.Print_Area" localSheetId="1">Home!$A$1:$E$43</definedName>
    <definedName name="_xlnm.Print_Area" localSheetId="13">'Human rights'!$A$1:$F$40</definedName>
    <definedName name="_xlnm.Print_Area" localSheetId="26">'ICMM Conformance Protocols'!$A$1:$G$105</definedName>
    <definedName name="_xlnm.Print_Area" localSheetId="34">'ICMM Mining Principles'!$A$1:$E$23</definedName>
    <definedName name="_xlnm.Print_Area" localSheetId="35">'ICMM Performance Expectations'!$A$1:$M$77</definedName>
    <definedName name="_xlnm.Print_Area" localSheetId="20">'Industry associations'!$A$1:$E$34</definedName>
    <definedName name="_xlnm.Print_Area" localSheetId="21">'Managing our impact'!$A$1:$C$17</definedName>
    <definedName name="_xlnm.Print_Area" localSheetId="43">'Modern slavery metrics'!$A$1:$F$78</definedName>
    <definedName name="_xlnm.Print_Area" localSheetId="11">'Operating responsibly'!$A$1:$C$12</definedName>
    <definedName name="_xlnm.Print_Area" localSheetId="29">'Other topics'!$A$1:$C$11</definedName>
    <definedName name="_xlnm.Print_Area" localSheetId="5">'Our people'!$A$1:$C$11</definedName>
    <definedName name="_xlnm.Print_Area" localSheetId="10">'Our societal contribution'!$A$1:$H$78</definedName>
    <definedName name="_xlnm.Print_Area" localSheetId="9">'Partnering with communities'!$A$1:$F$69</definedName>
    <definedName name="_xlnm.Print_Area" localSheetId="7">'People and culture'!$A$1:$T$162</definedName>
    <definedName name="_xlnm.Print_Area" localSheetId="19">'Portfolio resilience'!$A$1:$G$48</definedName>
    <definedName name="_xlnm.Print_Area" localSheetId="30">'Privacy and cyber security'!$A$1:$E$19</definedName>
    <definedName name="_xlnm.Print_Area" localSheetId="3">'Reporting boundaries'!$A$1:$G$57</definedName>
    <definedName name="_xlnm.Print_Area" localSheetId="14">'Responsible value chain'!$A$1:$I$17</definedName>
    <definedName name="_xlnm.Print_Area" localSheetId="39">'SASB index'!$A$1:$H$40</definedName>
    <definedName name="_xlnm.Print_Area" localSheetId="31">'Stakeholder engagement'!$A$1:$F$20</definedName>
    <definedName name="_xlnm.Print_Area" localSheetId="4">'Subsidiaries EAI tax residency'!$A$1:$G$90</definedName>
    <definedName name="_xlnm.Print_Area" localSheetId="33">'Sustainability frameworks'!$A$1:$C$19</definedName>
    <definedName name="_xlnm.Print_Area" localSheetId="24">Tailings!$A$1:$F$19</definedName>
    <definedName name="_xlnm.Print_Area" localSheetId="25">'Tailings storage facilities'!$A$1:$AP$85</definedName>
    <definedName name="_xlnm.Print_Area" localSheetId="41">'TCFD Index'!$A$1:$E$26</definedName>
    <definedName name="_xlnm.Print_Area" localSheetId="32">Transformation!$A$1:$J$19</definedName>
    <definedName name="_xlnm.Print_Area" localSheetId="37">'UN SDGs'!$A$1:$E$34</definedName>
    <definedName name="_xlnm.Print_Area" localSheetId="36">'UNGC Principles'!$A$1:$E$22</definedName>
    <definedName name="_xlnm.Print_Area" localSheetId="27">'Waste, contamination, emissions'!$A$1:$G$34</definedName>
    <definedName name="_xlnm.Print_Area" localSheetId="22">Water!$A$1:$N$99</definedName>
    <definedName name="vsdf" localSheetId="35" hidden="1">{"ResultsSummaryNew",#N/A,FALSE,"ASX QTR";"Index",#N/A,FALSE,"ASX Ind";"ASXNew",#N/A,FALSE,"ASX QTR"}</definedName>
    <definedName name="vsdf" localSheetId="25" hidden="1">{"ResultsSummaryNew",#N/A,FALSE,"ASX QTR";"Index",#N/A,FALSE,"ASX Ind";"ASXNew",#N/A,FALSE,"ASX QTR"}</definedName>
    <definedName name="vsdf" hidden="1">{"ResultsSummaryNew",#N/A,FALSE,"ASX QTR";"Index",#N/A,FALSE,"ASX Ind";"ASXNew",#N/A,FALSE,"ASX QTR"}</definedName>
    <definedName name="vsdf_1" localSheetId="35" hidden="1">{"ResultsSummaryNew",#N/A,FALSE,"ASX QTR";"Index",#N/A,FALSE,"ASX Ind";"ASXNew",#N/A,FALSE,"ASX QTR"}</definedName>
    <definedName name="vsdf_1" localSheetId="25" hidden="1">{"ResultsSummaryNew",#N/A,FALSE,"ASX QTR";"Index",#N/A,FALSE,"ASX Ind";"ASXNew",#N/A,FALSE,"ASX QTR"}</definedName>
    <definedName name="vsdf_1" hidden="1">{"ResultsSummaryNew",#N/A,FALSE,"ASX QTR";"Index",#N/A,FALSE,"ASX Ind";"ASXNew",#N/A,FALSE,"ASX QTR"}</definedName>
    <definedName name="wrn.aaPressRelease." localSheetId="35" hidden="1">{"ResultsSummaryNew",#N/A,FALSE,"ASX QTR";"Index",#N/A,FALSE,"ASX Ind";"ASXNew",#N/A,FALSE,"ASX QTR"}</definedName>
    <definedName name="wrn.aaPressRelease." localSheetId="25" hidden="1">{"ResultsSummaryNew",#N/A,FALSE,"ASX QTR";"Index",#N/A,FALSE,"ASX Ind";"ASXNew",#N/A,FALSE,"ASX QTR"}</definedName>
    <definedName name="wrn.aaPressRelease." hidden="1">{"ResultsSummaryNew",#N/A,FALSE,"ASX QTR";"Index",#N/A,FALSE,"ASX Ind";"ASXNew",#N/A,FALSE,"ASX QTR"}</definedName>
    <definedName name="wrn.aaPressRelease._1" localSheetId="35" hidden="1">{"ResultsSummaryNew",#N/A,FALSE,"ASX QTR";"Index",#N/A,FALSE,"ASX Ind";"ASXNew",#N/A,FALSE,"ASX QTR"}</definedName>
    <definedName name="wrn.aaPressRelease._1" localSheetId="25" hidden="1">{"ResultsSummaryNew",#N/A,FALSE,"ASX QTR";"Index",#N/A,FALSE,"ASX Ind";"ASXNew",#N/A,FALSE,"ASX QTR"}</definedName>
    <definedName name="wrn.aaPressRelease._1" hidden="1">{"ResultsSummaryNew",#N/A,FALSE,"ASX QTR";"Index",#N/A,FALSE,"ASX Ind";"ASXNew",#N/A,FALSE,"ASX QTR"}</definedName>
    <definedName name="wrn.Accounts." localSheetId="35" hidden="1">{"BSPLCF",#N/A,FALSE,"BS, PL, Cash flow";"BSPLCF_CONTD",#N/A,FALSE,"BS,PL,CF_contd"}</definedName>
    <definedName name="wrn.Accounts." localSheetId="25" hidden="1">{"BSPLCF",#N/A,FALSE,"BS, PL, Cash flow";"BSPLCF_CONTD",#N/A,FALSE,"BS,PL,CF_contd"}</definedName>
    <definedName name="wrn.Accounts." hidden="1">{"BSPLCF",#N/A,FALSE,"BS, PL, Cash flow";"BSPLCF_CONTD",#N/A,FALSE,"BS,PL,CF_contd"}</definedName>
    <definedName name="wrn.Accounts._1" localSheetId="35" hidden="1">{"BSPLCF",#N/A,FALSE,"BS, PL, Cash flow";"BSPLCF_CONTD",#N/A,FALSE,"BS,PL,CF_contd"}</definedName>
    <definedName name="wrn.Accounts._1" localSheetId="25" hidden="1">{"BSPLCF",#N/A,FALSE,"BS, PL, Cash flow";"BSPLCF_CONTD",#N/A,FALSE,"BS,PL,CF_contd"}</definedName>
    <definedName name="wrn.Accounts._1" hidden="1">{"BSPLCF",#N/A,FALSE,"BS, PL, Cash flow";"BSPLCF_CONTD",#N/A,FALSE,"BS,PL,CF_contd"}</definedName>
    <definedName name="wrn.PressRelease." localSheetId="35" hidden="1">{"analyst",#N/A,FALSE,"Result";"Index",#N/A,FALSE,"Index";"asx1",#N/A,FALSE,"ASX1";"asx2",#N/A,FALSE,"ASX2";"Review",#N/A,FALSE,"Review";"Analyst",#N/A,FALSE,"Analyst"}</definedName>
    <definedName name="wrn.PressRelease." localSheetId="25"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35" hidden="1">{"analyst",#N/A,FALSE,"Result";"Index",#N/A,FALSE,"Index";"asx1",#N/A,FALSE,"ASX1";"asx2",#N/A,FALSE,"ASX2";"Review",#N/A,FALSE,"Review";"Analyst",#N/A,FALSE,"Analyst"}</definedName>
    <definedName name="wrn.PressRelease._1" localSheetId="25"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87" l="1"/>
  <c r="G16" i="87" l="1"/>
  <c r="D16" i="87"/>
  <c r="C16" i="87"/>
  <c r="G20" i="87"/>
  <c r="G19" i="87"/>
  <c r="G18" i="87"/>
  <c r="G17" i="87"/>
  <c r="G15" i="87"/>
  <c r="G13" i="87"/>
  <c r="G12" i="87"/>
  <c r="D19" i="87"/>
  <c r="D20" i="87"/>
  <c r="C20" i="87"/>
  <c r="C19" i="87"/>
  <c r="D18" i="87"/>
  <c r="C18" i="87"/>
  <c r="C17" i="87"/>
  <c r="D17" i="87"/>
  <c r="F12" i="87"/>
  <c r="F13" i="87"/>
  <c r="F14" i="87"/>
  <c r="D15" i="87"/>
  <c r="F18" i="87"/>
  <c r="F15" i="87"/>
  <c r="C15" i="87"/>
  <c r="C14" i="87"/>
  <c r="D14" i="87"/>
  <c r="D13" i="87"/>
  <c r="C13" i="87"/>
  <c r="C12" i="87"/>
  <c r="D12" i="87"/>
  <c r="F20" i="87"/>
  <c r="F16" i="87"/>
  <c r="F17" i="87"/>
  <c r="F19" i="87"/>
  <c r="J77" i="87"/>
  <c r="I77" i="87"/>
  <c r="H77" i="87"/>
  <c r="G77" i="87"/>
  <c r="F77" i="87"/>
  <c r="E77" i="87"/>
  <c r="D77" i="87"/>
  <c r="C77" i="87"/>
  <c r="J76" i="87"/>
  <c r="I76" i="87"/>
  <c r="H76" i="87"/>
  <c r="G76" i="87"/>
  <c r="F76" i="87"/>
  <c r="E76" i="87"/>
  <c r="D76" i="87"/>
  <c r="C76" i="87"/>
  <c r="J74" i="87"/>
  <c r="I74" i="87"/>
  <c r="H74" i="87"/>
  <c r="G74" i="87"/>
  <c r="F74" i="87"/>
  <c r="E74" i="87"/>
  <c r="D74" i="87"/>
  <c r="C74" i="87"/>
  <c r="K72" i="87"/>
  <c r="J72" i="87"/>
  <c r="I72" i="87"/>
  <c r="H72" i="87"/>
  <c r="G72" i="87"/>
  <c r="F72" i="87"/>
  <c r="E72" i="87"/>
  <c r="D72" i="87"/>
  <c r="C72" i="87"/>
  <c r="K71" i="87"/>
  <c r="K60" i="87"/>
  <c r="F59" i="87"/>
  <c r="I59" i="87"/>
  <c r="K52" i="87"/>
  <c r="K51" i="87"/>
  <c r="K46" i="87"/>
  <c r="K45" i="87"/>
  <c r="K42" i="87"/>
  <c r="K41" i="87"/>
  <c r="C33" i="87"/>
  <c r="D33" i="87"/>
  <c r="E33" i="87"/>
  <c r="F33" i="87"/>
  <c r="G33" i="87"/>
  <c r="H33" i="87"/>
  <c r="I33" i="87"/>
  <c r="J33" i="87"/>
  <c r="C34" i="87"/>
  <c r="D34" i="87"/>
  <c r="E34" i="87"/>
  <c r="F34" i="87"/>
  <c r="G34" i="87"/>
  <c r="H34" i="87"/>
  <c r="I34" i="87"/>
  <c r="J34" i="87"/>
  <c r="C35" i="87"/>
  <c r="D35" i="87"/>
  <c r="E35" i="87"/>
  <c r="F35" i="87"/>
  <c r="G35" i="87"/>
  <c r="H35" i="87"/>
  <c r="I35" i="87"/>
  <c r="J35" i="87"/>
  <c r="J37" i="87"/>
  <c r="I37" i="87"/>
  <c r="H37" i="87"/>
  <c r="G37" i="87"/>
  <c r="F37" i="87"/>
  <c r="E37" i="87"/>
  <c r="D37" i="87"/>
  <c r="C37" i="87"/>
</calcChain>
</file>

<file path=xl/sharedStrings.xml><?xml version="1.0" encoding="utf-8"?>
<sst xmlns="http://schemas.openxmlformats.org/spreadsheetml/2006/main" count="6124" uniqueCount="2841">
  <si>
    <t>Sustainability Databook 2023</t>
  </si>
  <si>
    <t>HOME</t>
  </si>
  <si>
    <t>This 2023 Sustainability Databook has been developed to support the 2023 Sustainable Development Report and forms part of the 2023 Annual Reporting Suite.</t>
  </si>
  <si>
    <t xml:space="preserve">Additional Disclosure References </t>
  </si>
  <si>
    <t>Annual Reporting Suite</t>
  </si>
  <si>
    <t xml:space="preserve">2023 Annual Report </t>
  </si>
  <si>
    <t>2023 Corporate Governance Statement</t>
  </si>
  <si>
    <t/>
  </si>
  <si>
    <t>2023 Modern Slavery Statement</t>
  </si>
  <si>
    <t>2023 Tax Transparency and Payments to Governments Report</t>
  </si>
  <si>
    <t>Sustainability Governance</t>
  </si>
  <si>
    <t>Sustainability Policy</t>
  </si>
  <si>
    <t>Code of Business Conduct and Speak Up Policy</t>
  </si>
  <si>
    <t>Addendum to our Speak up Policy (Australia)</t>
  </si>
  <si>
    <t>Our Approach to Cultural Heritage</t>
  </si>
  <si>
    <t>Our Approach to Human Rights</t>
  </si>
  <si>
    <t>Our Approach to Water Stewardship</t>
  </si>
  <si>
    <t>Sustainability and Business Conduct - Minimum Supplier Requirements</t>
  </si>
  <si>
    <t>2023 Conflict Minerals Statement</t>
  </si>
  <si>
    <t xml:space="preserve">2023 Workplace Gender Equality Agency (WGEA) Report </t>
  </si>
  <si>
    <t>2022 Climate Change Action Plan (CCAP)</t>
  </si>
  <si>
    <t>Industry Associations</t>
  </si>
  <si>
    <t xml:space="preserve">Innovate Reconciliation Action Plan </t>
  </si>
  <si>
    <t>CONTENTS</t>
  </si>
  <si>
    <t>Reporting boundaries, and subsidiaries incorporation and tax residency</t>
  </si>
  <si>
    <t>Spreadsheet tab</t>
  </si>
  <si>
    <t>Reporting boundaries</t>
  </si>
  <si>
    <t>Subsidiaries and equity accounted investments incorporation and tax residency by country</t>
  </si>
  <si>
    <t>Subsidiaries EAI tax residency</t>
  </si>
  <si>
    <t>Protecting and respecting our people</t>
  </si>
  <si>
    <t>Health and safety</t>
  </si>
  <si>
    <t>People and culture</t>
  </si>
  <si>
    <t>Delivering value to society</t>
  </si>
  <si>
    <t>Partnering with communities</t>
  </si>
  <si>
    <t>Our societal contribution</t>
  </si>
  <si>
    <t>Operating ethically and responsibly</t>
  </si>
  <si>
    <t>Ethics and business integrity</t>
  </si>
  <si>
    <t>Human rights</t>
  </si>
  <si>
    <t>Responsible value chain</t>
  </si>
  <si>
    <t>Addressing climate change</t>
  </si>
  <si>
    <t>Energy</t>
  </si>
  <si>
    <t>GHG emissions</t>
  </si>
  <si>
    <t>Emissions methodology</t>
  </si>
  <si>
    <t>Portfolio resilience</t>
  </si>
  <si>
    <t xml:space="preserve">Industry associations </t>
  </si>
  <si>
    <t>Managing our environmental impact</t>
  </si>
  <si>
    <t xml:space="preserve">Water </t>
  </si>
  <si>
    <t>Water</t>
  </si>
  <si>
    <t>Biodiversity</t>
  </si>
  <si>
    <t>Tailings</t>
  </si>
  <si>
    <t>Tailings storage facilities</t>
  </si>
  <si>
    <t>ICMM Conformance Protocols for the Global Industry Standard on Tailings Management (GISTM)</t>
  </si>
  <si>
    <t>ICMM Conformance Protocols</t>
  </si>
  <si>
    <t>Waste, contamination and other emissions</t>
  </si>
  <si>
    <t>Waste, contamination, emissions</t>
  </si>
  <si>
    <t>Closure</t>
  </si>
  <si>
    <t>Other sustainability topics</t>
  </si>
  <si>
    <t>Privacy and cyber security</t>
  </si>
  <si>
    <t>Stakeholder engagement</t>
  </si>
  <si>
    <t>Transformation</t>
  </si>
  <si>
    <t>Sustainability frameworks and reporting standards</t>
  </si>
  <si>
    <t>ICMM Mining Principles</t>
  </si>
  <si>
    <t>ICMM Performance Expectations</t>
  </si>
  <si>
    <t>UNGC Principles</t>
  </si>
  <si>
    <t>United Nations Sustainable Development Goals (UN SDGs)</t>
  </si>
  <si>
    <t>UN SDGs</t>
  </si>
  <si>
    <t>Global Reporting Initiative (GRI) Index</t>
  </si>
  <si>
    <t>GRI Index</t>
  </si>
  <si>
    <t>SASB Index</t>
  </si>
  <si>
    <t>ICMM Social and Economic Reporting Framework Index</t>
  </si>
  <si>
    <t>ICMM Social and Economic Index</t>
  </si>
  <si>
    <t xml:space="preserve">Task Force on Climate-Related Financial Disclosures (TCFD) Index </t>
  </si>
  <si>
    <t>TCFD Index</t>
  </si>
  <si>
    <t xml:space="preserve">CA100+ Net Zero Company Benchmark </t>
  </si>
  <si>
    <t xml:space="preserve">CA100+ </t>
  </si>
  <si>
    <t>Modern Slavery Statement metrics</t>
  </si>
  <si>
    <t>Modern slavery metrics</t>
  </si>
  <si>
    <t>Assurance</t>
  </si>
  <si>
    <t xml:space="preserve">Independent Assurance Report to the Directors of South32 Limited </t>
  </si>
  <si>
    <t>REPORTING BOUNDARIES</t>
  </si>
  <si>
    <t>Operation / Asset</t>
  </si>
  <si>
    <t>Country</t>
  </si>
  <si>
    <t>Ownership %</t>
  </si>
  <si>
    <t>Notable inclusions or exclusions for FY23</t>
  </si>
  <si>
    <t>Cannington</t>
  </si>
  <si>
    <t>Australia</t>
  </si>
  <si>
    <t>Active</t>
  </si>
  <si>
    <t>-</t>
  </si>
  <si>
    <t>Cerro Matoso</t>
  </si>
  <si>
    <t>Colombia</t>
  </si>
  <si>
    <t>Groote Eylandt Mining Company (GEMCO)</t>
  </si>
  <si>
    <t>Hillside Aluminum</t>
  </si>
  <si>
    <t>South Africa</t>
  </si>
  <si>
    <r>
      <t>Hotazel Manganese Mines (HMM)</t>
    </r>
    <r>
      <rPr>
        <vertAlign val="superscript"/>
        <sz val="9.5"/>
        <color theme="4"/>
        <rFont val="Arial"/>
        <family val="2"/>
        <scheme val="minor"/>
      </rPr>
      <t>(1)</t>
    </r>
  </si>
  <si>
    <t>Illawarra Metallurgical Coal (IMC)</t>
  </si>
  <si>
    <r>
      <t>Metalloys</t>
    </r>
    <r>
      <rPr>
        <vertAlign val="superscript"/>
        <sz val="9.5"/>
        <color theme="4"/>
        <rFont val="Arial"/>
        <family val="2"/>
        <scheme val="minor"/>
      </rPr>
      <t>(1)</t>
    </r>
    <r>
      <rPr>
        <sz val="9.5"/>
        <color theme="4"/>
        <rFont val="Arial"/>
        <family val="2"/>
        <scheme val="minor"/>
      </rPr>
      <t xml:space="preserve"> </t>
    </r>
  </si>
  <si>
    <t>Care and maintenance</t>
  </si>
  <si>
    <t>Mozal Aluminium</t>
  </si>
  <si>
    <t>Mozambique</t>
  </si>
  <si>
    <t>Worsley Alumina</t>
  </si>
  <si>
    <t>Ambler Metals</t>
  </si>
  <si>
    <t>Alaska</t>
  </si>
  <si>
    <t>Exploration</t>
  </si>
  <si>
    <t>Hermosa</t>
  </si>
  <si>
    <t>United States</t>
  </si>
  <si>
    <t>Feasibility study underway</t>
  </si>
  <si>
    <t>Brazil</t>
  </si>
  <si>
    <t>Brazil Aluminium</t>
  </si>
  <si>
    <t>Port Kembla Coal Terminal (PKCT)</t>
  </si>
  <si>
    <t>Sierra Gorda</t>
  </si>
  <si>
    <t>Chile</t>
  </si>
  <si>
    <r>
      <t>South Africa Energy Coal (SAEC)</t>
    </r>
    <r>
      <rPr>
        <vertAlign val="superscript"/>
        <sz val="9.5"/>
        <color theme="4"/>
        <rFont val="Arial"/>
        <family val="2"/>
        <scheme val="minor"/>
      </rPr>
      <t>(1)</t>
    </r>
  </si>
  <si>
    <t>Divested</t>
  </si>
  <si>
    <t>Tasmania Electro Metallurgical Company (TEMCO)</t>
  </si>
  <si>
    <t xml:space="preserve">(1) Collectively, SAEC consisted of Khutala colliery, Klipspruit colliery and the Wolvekrans Middelburg Complex (WMC) as well as three processing plants. </t>
  </si>
  <si>
    <t>SUBSIDIARIES AND EQUITY ACCOUNTED INVESTMENTS INCORPORTATION AND TAX RESIDENCY BY COUNTRY</t>
  </si>
  <si>
    <t>Subsidiaries incorporation and tax residency by country</t>
  </si>
  <si>
    <t>Company name</t>
  </si>
  <si>
    <t>Country of incorporation</t>
  </si>
  <si>
    <t>Country of tax residency</t>
  </si>
  <si>
    <t>Principal activities</t>
  </si>
  <si>
    <t>African Metals (Pty) Ltd</t>
  </si>
  <si>
    <t>Holding Company</t>
  </si>
  <si>
    <t>Aluminium Management Company of Mozambique (Pty) Limited</t>
  </si>
  <si>
    <t>Administrative, Management and Support Services</t>
  </si>
  <si>
    <t>Cerro Matoso S.A.</t>
  </si>
  <si>
    <t>Ferronickel Mining and Smelting</t>
  </si>
  <si>
    <t>Conicol BVI Limited</t>
  </si>
  <si>
    <t>Virgin Islands, British</t>
  </si>
  <si>
    <t>Dendrobium Coal Pty Ltd</t>
  </si>
  <si>
    <t>Metallurgical Coal Mining</t>
  </si>
  <si>
    <t>Eagle Downs Coal Management Pty Ltd</t>
  </si>
  <si>
    <t>JV Manager</t>
  </si>
  <si>
    <t>Endeavour Coal Pty Limited</t>
  </si>
  <si>
    <t>Gengro (Pty) Ltd</t>
  </si>
  <si>
    <t>Hillside Aluminium (Pty) Ltd</t>
  </si>
  <si>
    <t>Aluminium Smelting</t>
  </si>
  <si>
    <t>Illawarra Coal Holdings Pty Ltd</t>
  </si>
  <si>
    <t>Illawarra Services Proprietary Limited</t>
  </si>
  <si>
    <t>Coal Washery, Rail and Road Coal Transportation</t>
  </si>
  <si>
    <t>Micawber 501 (Proprietary) Limited</t>
  </si>
  <si>
    <t>Dormant</t>
  </si>
  <si>
    <t>Mozal SA</t>
  </si>
  <si>
    <t>South32 (BMSA) Pty Ltd</t>
  </si>
  <si>
    <t>South32 (BVI) Limited</t>
  </si>
  <si>
    <t>South32 Africa (Pty) Ltd</t>
  </si>
  <si>
    <t>South32 Aluminium (Holdings) Pty Ltd</t>
  </si>
  <si>
    <t>South32 Aluminium (RAA) Pty Ltd</t>
  </si>
  <si>
    <t>Bauxite Mining and Alumina Refining</t>
  </si>
  <si>
    <t>South32 Aluminium (Worsley) Pty Ltd</t>
  </si>
  <si>
    <t>South32 Aluminium SA (Pty) Ltd</t>
  </si>
  <si>
    <t>Closed Aluminium Smelter</t>
  </si>
  <si>
    <t>South32 Americas Inc.</t>
  </si>
  <si>
    <t>South32 Arizona (Holdings) Pty Ltd</t>
  </si>
  <si>
    <t>South32 Australia Investment 3 Pty Ltd</t>
  </si>
  <si>
    <t>South32 Base Metals Ireland Limited</t>
  </si>
  <si>
    <t>Ireland</t>
  </si>
  <si>
    <t>South32 Canada Inc.</t>
  </si>
  <si>
    <t>Canada</t>
  </si>
  <si>
    <t>Exploration and Services</t>
  </si>
  <si>
    <t>South32 Cannington Proprietary Limited</t>
  </si>
  <si>
    <t>Silver, Lead and Zinc Mining</t>
  </si>
  <si>
    <t>South32 Chile Copper Holdings Pty Ltd</t>
  </si>
  <si>
    <t>South32 Eagle Downs Pty Ltd</t>
  </si>
  <si>
    <t>Mine Feasibility</t>
  </si>
  <si>
    <t>South32 Energy SAS ESP</t>
  </si>
  <si>
    <t>South32 Exploracion S.A.S.</t>
  </si>
  <si>
    <t>South32 Finance 1 B.V.</t>
  </si>
  <si>
    <t>Netherlands</t>
  </si>
  <si>
    <t xml:space="preserve">Financing </t>
  </si>
  <si>
    <t>South32 Finance 2 B.V.</t>
  </si>
  <si>
    <t>South32 Finance South Africa Limited</t>
  </si>
  <si>
    <t>United Kingdom</t>
  </si>
  <si>
    <t>South32 Freight Australia Pty Ltd</t>
  </si>
  <si>
    <t>Distribution</t>
  </si>
  <si>
    <t>South32 Gas S.A.S. E.S.P.</t>
  </si>
  <si>
    <t>South32 Group (BVI) Limited</t>
  </si>
  <si>
    <t>South32 Group Operations Pty Ltd</t>
  </si>
  <si>
    <t>South32 Hermosa Inc.</t>
  </si>
  <si>
    <t>South32 Holding 1 SpA</t>
  </si>
  <si>
    <t>South32 Holding 2 SpA</t>
  </si>
  <si>
    <t>South32 International Investment Holdings Proprietary Limited</t>
  </si>
  <si>
    <t>South32 International Investment Proprietary Limited</t>
  </si>
  <si>
    <t>South32 Investment 1 B.V.</t>
  </si>
  <si>
    <t>South32 Jersey Limited</t>
  </si>
  <si>
    <t>Jersey</t>
  </si>
  <si>
    <t>South32 Limited</t>
  </si>
  <si>
    <t>Ultimate Holding Company</t>
  </si>
  <si>
    <t>South32 Marketing Pte. Ltd.</t>
  </si>
  <si>
    <t>Singapore</t>
  </si>
  <si>
    <t>Sales, Marketing and Distribution</t>
  </si>
  <si>
    <t>South32 Minerals SA</t>
  </si>
  <si>
    <t>Alumina Refining and Aluminium Smelting</t>
  </si>
  <si>
    <t>South32 North America Projects ULC</t>
  </si>
  <si>
    <t>South32 Properties (Pty) Ltd</t>
  </si>
  <si>
    <t>South32 Royalty Investments Pty Ltd</t>
  </si>
  <si>
    <t>Owns Mining Royalties</t>
  </si>
  <si>
    <t>South32 SA Finance (Pty) Ltd</t>
  </si>
  <si>
    <t>South32 SA Holdings Ltd</t>
  </si>
  <si>
    <t>South32 SA Investments Limited</t>
  </si>
  <si>
    <t>Holding Company and Service Provider</t>
  </si>
  <si>
    <t>South32 SA Ltd</t>
  </si>
  <si>
    <t>South32 SA Manganese Holdings (Pty) Ltd</t>
  </si>
  <si>
    <t>South32 Sierra Gorda SpA</t>
  </si>
  <si>
    <t>South32 Sweden Exploration AB</t>
  </si>
  <si>
    <t>Sweden</t>
  </si>
  <si>
    <t>In Liquidation</t>
  </si>
  <si>
    <t>South32 Treasury (USA) Limited</t>
  </si>
  <si>
    <t>South32 Treasury Limited</t>
  </si>
  <si>
    <t>South32 USA Exploration Inc.</t>
  </si>
  <si>
    <t>South32 Worsley Alumina Pty Ltd</t>
  </si>
  <si>
    <t>Mining Management Services</t>
  </si>
  <si>
    <t>Southern Abatis Pte Ltd</t>
  </si>
  <si>
    <t>Insurance</t>
  </si>
  <si>
    <t>Taragon Valley Pty Ltd</t>
  </si>
  <si>
    <t>Equity accounted investments incorporation and tax residency by country</t>
  </si>
  <si>
    <t>Groote Eylandt Mining Company Proprietary Limited</t>
  </si>
  <si>
    <t>Manganese Ore Mine</t>
  </si>
  <si>
    <t>Hotazel Manganese Mines (Proprietary) Limited</t>
  </si>
  <si>
    <t>Metalloys Manganese Smelter (Pty) Ltd.</t>
  </si>
  <si>
    <t>Mineração Rio do Norte S.A</t>
  </si>
  <si>
    <t>Bauxite mine</t>
  </si>
  <si>
    <t>Port Kembla Coal Terminal Limited</t>
  </si>
  <si>
    <t>Export Handling</t>
  </si>
  <si>
    <t>Samancor Gabon SA</t>
  </si>
  <si>
    <t>Gabon</t>
  </si>
  <si>
    <t>Samancor Holdings (Proprietary) Limited</t>
  </si>
  <si>
    <t>Samancor Manganese (Proprietary) Limited</t>
  </si>
  <si>
    <t>Samancor Marketing Pte. Ltd.</t>
  </si>
  <si>
    <t>Sierra Gorda Sociedad Contractual Minera</t>
  </si>
  <si>
    <t>Copper Mine</t>
  </si>
  <si>
    <t>Terra Nominees (Proprietary) Limited</t>
  </si>
  <si>
    <t>PROTECTING AND RESPECTING OUR PEOPLE</t>
  </si>
  <si>
    <t>Nothing is more important than the health, safety and wellbeing of our people. We are committed to working together safely, creating a values-based culture and an inclusive and diverse workforce.</t>
  </si>
  <si>
    <t>Material topic and disclosure</t>
  </si>
  <si>
    <t>HEALTH AND SAFETY</t>
  </si>
  <si>
    <t>Workforce data</t>
  </si>
  <si>
    <t>Headcount</t>
  </si>
  <si>
    <t>FY23</t>
  </si>
  <si>
    <t>FY22</t>
  </si>
  <si>
    <t>FY21</t>
  </si>
  <si>
    <t>FY20</t>
  </si>
  <si>
    <t>FY19</t>
  </si>
  <si>
    <r>
      <t>Employees</t>
    </r>
    <r>
      <rPr>
        <vertAlign val="superscript"/>
        <sz val="9.5"/>
        <color theme="4"/>
        <rFont val="Arial"/>
        <family val="2"/>
        <scheme val="minor"/>
      </rPr>
      <t>(1)</t>
    </r>
  </si>
  <si>
    <t xml:space="preserve">(1) Employee numbers are direct employees and exclude Non-Executive Directors except where stated otherwise. </t>
  </si>
  <si>
    <r>
      <t>Millions of hours worked</t>
    </r>
    <r>
      <rPr>
        <vertAlign val="superscript"/>
        <sz val="9.5"/>
        <color theme="4"/>
        <rFont val="Arial"/>
        <family val="2"/>
        <scheme val="minor"/>
      </rPr>
      <t>(1)</t>
    </r>
  </si>
  <si>
    <t>Hours worked (millions of hours) - total</t>
  </si>
  <si>
    <t>Hours worked (millions of hours) - employees</t>
  </si>
  <si>
    <t>Hours worked (millions of hours) - contractors</t>
  </si>
  <si>
    <t xml:space="preserve">(1) The total number of hours worked carrying out activities within the scope of South32's reporting boundaries. Exposure hours reflect actual hours worked and is primarily sourced from payroll data, site access systems and contractor timesheets. </t>
  </si>
  <si>
    <t>Health and safety performance</t>
  </si>
  <si>
    <r>
      <t>Fatalities</t>
    </r>
    <r>
      <rPr>
        <vertAlign val="superscript"/>
        <sz val="9.5"/>
        <color theme="4"/>
        <rFont val="Arial"/>
        <family val="2"/>
        <scheme val="minor"/>
      </rPr>
      <t>(1)(2)</t>
    </r>
  </si>
  <si>
    <t>Fatalities from safety incidents – total</t>
  </si>
  <si>
    <r>
      <t>2</t>
    </r>
    <r>
      <rPr>
        <vertAlign val="superscript"/>
        <sz val="9.5"/>
        <color theme="4"/>
        <rFont val="Arial"/>
        <family val="2"/>
        <scheme val="minor"/>
      </rPr>
      <t>(3)</t>
    </r>
  </si>
  <si>
    <t>Fatalities from health incidents – total</t>
  </si>
  <si>
    <r>
      <t>Fatality frequency (per 1,000,000 hours worked) – total</t>
    </r>
    <r>
      <rPr>
        <vertAlign val="superscript"/>
        <sz val="9.5"/>
        <color theme="4"/>
        <rFont val="Arial"/>
        <family val="2"/>
        <scheme val="minor"/>
      </rPr>
      <t>(1)</t>
    </r>
  </si>
  <si>
    <t>Fatalities from safety incidents – employees</t>
  </si>
  <si>
    <t>Fatalities from health incidents – employees</t>
  </si>
  <si>
    <r>
      <t>Fatality frequency (per 1,000,000 hours worked) – employees</t>
    </r>
    <r>
      <rPr>
        <vertAlign val="superscript"/>
        <sz val="9.5"/>
        <color theme="4"/>
        <rFont val="Arial"/>
        <family val="2"/>
        <scheme val="minor"/>
      </rPr>
      <t>(1)</t>
    </r>
  </si>
  <si>
    <t>Fatalities from safety incidents – contractors</t>
  </si>
  <si>
    <t>Fatalities from health incidents – contractors</t>
  </si>
  <si>
    <r>
      <t>Fatality frequency (per 1,000,000 hours worked) – contractors</t>
    </r>
    <r>
      <rPr>
        <vertAlign val="superscript"/>
        <sz val="9.5"/>
        <color theme="4"/>
        <rFont val="Arial"/>
        <family val="2"/>
        <scheme val="minor"/>
      </rPr>
      <t>(1)</t>
    </r>
  </si>
  <si>
    <r>
      <t>Recordable injuries</t>
    </r>
    <r>
      <rPr>
        <vertAlign val="superscript"/>
        <sz val="9.5"/>
        <color theme="4"/>
        <rFont val="Arial"/>
        <family val="2"/>
        <scheme val="minor"/>
      </rPr>
      <t>(1)</t>
    </r>
    <r>
      <rPr>
        <sz val="9.5"/>
        <color theme="4"/>
        <rFont val="Arial"/>
        <family val="2"/>
        <scheme val="minor"/>
      </rPr>
      <t xml:space="preserve"> </t>
    </r>
  </si>
  <si>
    <t>Total recordable injuries – total</t>
  </si>
  <si>
    <r>
      <t>Total recordable injury frequency (TRIF) (per 1,000,000 hours worked) – total</t>
    </r>
    <r>
      <rPr>
        <vertAlign val="superscript"/>
        <sz val="9.5"/>
        <color theme="4"/>
        <rFont val="Arial"/>
        <family val="2"/>
        <scheme val="minor"/>
      </rPr>
      <t>(2)</t>
    </r>
  </si>
  <si>
    <r>
      <t>Total recordable injuries</t>
    </r>
    <r>
      <rPr>
        <sz val="9.5"/>
        <color theme="4"/>
        <rFont val="Arial"/>
        <family val="2"/>
        <scheme val="minor"/>
      </rPr>
      <t xml:space="preserve"> – employees</t>
    </r>
  </si>
  <si>
    <r>
      <t>Total recordable injury frequency (TRIF) (per 1,000,000 hours worked) – employees</t>
    </r>
    <r>
      <rPr>
        <vertAlign val="superscript"/>
        <sz val="9.5"/>
        <color theme="4"/>
        <rFont val="Arial"/>
        <family val="2"/>
        <scheme val="minor"/>
      </rPr>
      <t>(2)</t>
    </r>
  </si>
  <si>
    <r>
      <t>Total recordable injuries</t>
    </r>
    <r>
      <rPr>
        <sz val="9.5"/>
        <color theme="4"/>
        <rFont val="Arial"/>
        <family val="2"/>
        <scheme val="minor"/>
      </rPr>
      <t xml:space="preserve"> – contractors</t>
    </r>
  </si>
  <si>
    <r>
      <t>Total recordable injury frequency (TRIF) (per 1,000,000 hours worked) – contractors</t>
    </r>
    <r>
      <rPr>
        <vertAlign val="superscript"/>
        <sz val="9.5"/>
        <color theme="4"/>
        <rFont val="Arial"/>
        <family val="2"/>
        <scheme val="minor"/>
      </rPr>
      <t>(2)</t>
    </r>
  </si>
  <si>
    <r>
      <t>Lost time injury frequency (LTIF)</t>
    </r>
    <r>
      <rPr>
        <vertAlign val="superscript"/>
        <sz val="9.5"/>
        <color theme="4"/>
        <rFont val="Arial"/>
        <family val="2"/>
        <scheme val="minor"/>
      </rPr>
      <t>(1)</t>
    </r>
  </si>
  <si>
    <t>Total lost time injury frequency (LTIF) (per 1,000,000 hours worked) – total</t>
  </si>
  <si>
    <t>Total lost time injury frequency (LTIF) (per 1,000,000 hours worked) – employees</t>
  </si>
  <si>
    <t>Total lost time injury frequency (LTIF) (per 1,000,000 hours worked) – contractors</t>
  </si>
  <si>
    <r>
      <t>Recordable illnesses</t>
    </r>
    <r>
      <rPr>
        <vertAlign val="superscript"/>
        <sz val="9.5"/>
        <color theme="4"/>
        <rFont val="Arial"/>
        <family val="2"/>
        <scheme val="minor"/>
      </rPr>
      <t>(1)</t>
    </r>
  </si>
  <si>
    <t>Total recordable occupational illness – total</t>
  </si>
  <si>
    <r>
      <t>47</t>
    </r>
    <r>
      <rPr>
        <i/>
        <vertAlign val="superscript"/>
        <sz val="9.5"/>
        <color theme="4"/>
        <rFont val="Arial"/>
        <family val="2"/>
        <scheme val="minor"/>
      </rPr>
      <t>(2)</t>
    </r>
  </si>
  <si>
    <r>
      <t>53</t>
    </r>
    <r>
      <rPr>
        <i/>
        <vertAlign val="superscript"/>
        <sz val="9.5"/>
        <color theme="4"/>
        <rFont val="Arial"/>
        <family val="2"/>
        <scheme val="minor"/>
      </rPr>
      <t>(2)</t>
    </r>
  </si>
  <si>
    <t>Total recordable illness frequency (TRILF) (per 1,000,000 hours worked) – total</t>
  </si>
  <si>
    <r>
      <t>1.4</t>
    </r>
    <r>
      <rPr>
        <vertAlign val="superscript"/>
        <sz val="9.5"/>
        <color theme="4"/>
        <rFont val="Arial"/>
        <family val="2"/>
        <scheme val="minor"/>
      </rPr>
      <t>(2)</t>
    </r>
  </si>
  <si>
    <r>
      <t>Total recordable occupational illness</t>
    </r>
    <r>
      <rPr>
        <sz val="9.5"/>
        <color theme="4"/>
        <rFont val="Arial"/>
        <family val="2"/>
        <scheme val="minor"/>
      </rPr>
      <t xml:space="preserve"> – employees</t>
    </r>
  </si>
  <si>
    <r>
      <t>35</t>
    </r>
    <r>
      <rPr>
        <i/>
        <vertAlign val="superscript"/>
        <sz val="9.5"/>
        <color theme="4"/>
        <rFont val="Arial"/>
        <family val="2"/>
        <scheme val="minor"/>
      </rPr>
      <t>(2)</t>
    </r>
  </si>
  <si>
    <t>Total recordable illness frequency (TRILF) (per 1,000,000 hours worked) – employees</t>
  </si>
  <si>
    <r>
      <t>2.0</t>
    </r>
    <r>
      <rPr>
        <i/>
        <vertAlign val="superscript"/>
        <sz val="9.5"/>
        <color theme="4"/>
        <rFont val="Arial"/>
        <family val="2"/>
        <scheme val="minor"/>
      </rPr>
      <t>(2)</t>
    </r>
  </si>
  <si>
    <r>
      <t>Total recordable occupational illness</t>
    </r>
    <r>
      <rPr>
        <sz val="9.5"/>
        <color theme="4"/>
        <rFont val="Arial"/>
        <family val="2"/>
        <scheme val="minor"/>
      </rPr>
      <t xml:space="preserve"> – contractors</t>
    </r>
  </si>
  <si>
    <r>
      <rPr>
        <i/>
        <sz val="9.5"/>
        <color theme="4"/>
        <rFont val="Arial"/>
        <family val="2"/>
        <scheme val="minor"/>
      </rPr>
      <t>15</t>
    </r>
    <r>
      <rPr>
        <vertAlign val="superscript"/>
        <sz val="9.5"/>
        <color theme="4"/>
        <rFont val="Arial"/>
        <family val="2"/>
        <scheme val="minor"/>
      </rPr>
      <t>(2)</t>
    </r>
  </si>
  <si>
    <t>Total recordable illness frequency (TRILF) (per 1,000,000 hours worked) – contractors</t>
  </si>
  <si>
    <t>(1) Incidents are included where South32 controls the work location or controls the work activity. Recordable illnesses include illnesses that result in medical treatment, restricted work or lost time.  
(2) In FY22 an additional two illnesses have been recorded and restated, and one additional illness was reported and restated in FY21. The nature of illnesses can result in prolonged diagnosis.</t>
  </si>
  <si>
    <r>
      <t>Recordable illnesses by illness type</t>
    </r>
    <r>
      <rPr>
        <vertAlign val="superscript"/>
        <sz val="9.5"/>
        <color theme="4"/>
        <rFont val="Arial"/>
        <family val="2"/>
        <scheme val="minor"/>
      </rPr>
      <t>(1)</t>
    </r>
  </si>
  <si>
    <t>Chronic Obstructive Pulmonary Disease (COPD) and Asthma</t>
  </si>
  <si>
    <t>Coal Worker Pneumoconiosis</t>
  </si>
  <si>
    <t>Dermatitis or Eczema</t>
  </si>
  <si>
    <t>Infectious and Parasitic Diseases</t>
  </si>
  <si>
    <t>Musculoskeletal Occupational Illness</t>
  </si>
  <si>
    <t>Noise Induced Hearing Loss (NIHL)</t>
  </si>
  <si>
    <r>
      <t>Other Diseases or Disorders</t>
    </r>
    <r>
      <rPr>
        <vertAlign val="superscript"/>
        <sz val="9.5"/>
        <color theme="4"/>
        <rFont val="Arial"/>
        <family val="2"/>
        <scheme val="minor"/>
      </rPr>
      <t>(2)</t>
    </r>
  </si>
  <si>
    <t>Total recordable illnesses</t>
  </si>
  <si>
    <t xml:space="preserve">(1) Illness categories reflect the key illness types prevalent to our business.  
(2) In FY23 'Other diseases or disorders' included infections, heat stress and dehydration, skin disease and eye disorders. </t>
  </si>
  <si>
    <t>Significant events</t>
  </si>
  <si>
    <r>
      <t>Total actual significant events</t>
    </r>
    <r>
      <rPr>
        <vertAlign val="superscript"/>
        <sz val="9.5"/>
        <color theme="4"/>
        <rFont val="Arial (Body)"/>
      </rPr>
      <t>(1)</t>
    </r>
  </si>
  <si>
    <r>
      <t>Total potential significant events</t>
    </r>
    <r>
      <rPr>
        <vertAlign val="superscript"/>
        <sz val="9.5"/>
        <color theme="4"/>
        <rFont val="Arial"/>
        <family val="2"/>
        <scheme val="minor"/>
      </rPr>
      <t>(2)</t>
    </r>
  </si>
  <si>
    <r>
      <t xml:space="preserve">(1) Total actual significant events result in an actual severity level 4 or greater health, safety, environment and community impact and includes injury or illness, environmental, equipment damage and community impacts.
(2) Total potential significant events result in a potential severity level </t>
    </r>
    <r>
      <rPr>
        <sz val="8"/>
        <color theme="4"/>
        <rFont val="Arial"/>
        <family val="2"/>
      </rPr>
      <t>4 or greater</t>
    </r>
    <r>
      <rPr>
        <sz val="8"/>
        <color theme="4"/>
        <rFont val="Arial"/>
        <family val="2"/>
        <scheme val="minor"/>
      </rPr>
      <t>, and an actual severity level 3 or lower for health, safety, environment and community impacts and includes injury or illness, environmental, equipment damage and community impacts.</t>
    </r>
  </si>
  <si>
    <t>Dropped and falling objects</t>
  </si>
  <si>
    <t>Electrocution</t>
  </si>
  <si>
    <t>Falls from height</t>
  </si>
  <si>
    <t>Light vehicles and mobile equipment</t>
  </si>
  <si>
    <t>Airborne Contaminants &amp; Hazardous Substances</t>
  </si>
  <si>
    <t>Total actual and potential significant events reported against these categories</t>
  </si>
  <si>
    <t xml:space="preserve">(1) Risk categories provided represent the top five contributors for actual and potential significant events reported during the financial year. </t>
  </si>
  <si>
    <t>Near miss and hazard frequency</t>
  </si>
  <si>
    <r>
      <t>Total potential significant near miss frequency (per 1,000,000 hours worked)</t>
    </r>
    <r>
      <rPr>
        <vertAlign val="superscript"/>
        <sz val="9.5"/>
        <color theme="4"/>
        <rFont val="Arial"/>
        <family val="2"/>
        <scheme val="minor"/>
      </rPr>
      <t>(1)</t>
    </r>
  </si>
  <si>
    <r>
      <t>Total significant hazards frequency (per 1,000,000 hours worked)</t>
    </r>
    <r>
      <rPr>
        <vertAlign val="superscript"/>
        <sz val="9.5"/>
        <color theme="4"/>
        <rFont val="Arial"/>
        <family val="2"/>
        <scheme val="minor"/>
      </rPr>
      <t>(2)</t>
    </r>
  </si>
  <si>
    <t>PEOPLE AND CULTURE</t>
  </si>
  <si>
    <t>Diversity and workforce composition</t>
  </si>
  <si>
    <t>Gender</t>
  </si>
  <si>
    <t>Age groups</t>
  </si>
  <si>
    <r>
      <t>Black People -  South Africa employees</t>
    </r>
    <r>
      <rPr>
        <vertAlign val="superscript"/>
        <sz val="9.5"/>
        <color theme="4"/>
        <rFont val="Arial"/>
        <family val="2"/>
        <scheme val="minor"/>
      </rPr>
      <t>(2)</t>
    </r>
    <r>
      <rPr>
        <b/>
        <vertAlign val="superscript"/>
        <sz val="9.5"/>
        <color theme="4"/>
        <rFont val="Arial"/>
        <family val="2"/>
        <scheme val="minor"/>
      </rPr>
      <t xml:space="preserve"> </t>
    </r>
    <r>
      <rPr>
        <b/>
        <sz val="9.5"/>
        <color theme="4"/>
        <rFont val="Arial"/>
        <family val="2"/>
        <scheme val="minor"/>
      </rPr>
      <t>(%)</t>
    </r>
  </si>
  <si>
    <t>Board diversity</t>
  </si>
  <si>
    <t>Headcount distribution (count)</t>
  </si>
  <si>
    <t>Women (count)</t>
  </si>
  <si>
    <t>Men
(count)</t>
  </si>
  <si>
    <t>Women (%)</t>
  </si>
  <si>
    <t>Men (%)</t>
  </si>
  <si>
    <t>Under 30 (%)</t>
  </si>
  <si>
    <t>30-50 (%)</t>
  </si>
  <si>
    <t>Over 50 (%)</t>
  </si>
  <si>
    <r>
      <t>South32 Board</t>
    </r>
    <r>
      <rPr>
        <vertAlign val="superscript"/>
        <sz val="9.5"/>
        <color theme="4"/>
        <rFont val="Arial (Body)"/>
      </rPr>
      <t>(1)</t>
    </r>
  </si>
  <si>
    <t>(1) Board includes Non-Executive Directors. Black People percentage on the Board includes members of the Board who are Black / Total members regardless of location.
(2) Generic term meaning Africans, Coloureds and Indians who are citizens of the Republic of South Africa by birth or descent; or who became citizens of the Republic of South Africa by naturalisation before 27 April 1994 or on or after 27 April 1994 and who would have been entitled to acquire citizenship by naturalisation prior to that date.</t>
  </si>
  <si>
    <t>Workforce diversity</t>
  </si>
  <si>
    <r>
      <t>Executives and senior management</t>
    </r>
    <r>
      <rPr>
        <vertAlign val="superscript"/>
        <sz val="9.5"/>
        <color theme="4"/>
        <rFont val="Arial (Body)"/>
      </rPr>
      <t>(1)</t>
    </r>
  </si>
  <si>
    <t>Management</t>
  </si>
  <si>
    <t>Total</t>
  </si>
  <si>
    <t xml:space="preserve">(1) Executives and Senior Management include members of the South32 Lead Team and Senior Leadership Team.
(2) Generic term meaning Africans, Coloureds and Indians who are citizens of the Republic of South Africa by birth or descent; or who became citizens of the Republic of South Africa by naturalisation before 27 April 1994 or on or after 27 April 1994 and who would have been entitled to acquire citizenship by naturalisation prior to that date. The percentage of Black People is calculated using the total Black People in South Africa as the numerator, and the total workforce in South Africa as the denominator.
(3) The percentage of Black People in management roles varies to the 'Representation of Black People in South Africa in management roles' due to the exclusion of executives and senior management, as they are represented separately. </t>
  </si>
  <si>
    <t>Diversity representation (%)</t>
  </si>
  <si>
    <t>Women representation of total workforce</t>
  </si>
  <si>
    <t>Women represented on South32 Board</t>
  </si>
  <si>
    <t>Women represented in South32 Lead Team</t>
  </si>
  <si>
    <r>
      <t>Women represented in Senior Leadership Team</t>
    </r>
    <r>
      <rPr>
        <vertAlign val="superscript"/>
        <sz val="9.5"/>
        <color theme="4"/>
        <rFont val="Arial"/>
        <family val="2"/>
      </rPr>
      <t>(1)</t>
    </r>
  </si>
  <si>
    <r>
      <t>Women represented in Operational Leadership Team</t>
    </r>
    <r>
      <rPr>
        <vertAlign val="superscript"/>
        <sz val="9.5"/>
        <color rgb="FF304242"/>
        <rFont val="Arial"/>
        <family val="2"/>
      </rPr>
      <t>(2)</t>
    </r>
  </si>
  <si>
    <r>
      <t>Representation of Black People in South Africa in total workforce</t>
    </r>
    <r>
      <rPr>
        <vertAlign val="superscript"/>
        <sz val="9.5"/>
        <color rgb="FF304242"/>
        <rFont val="Arial"/>
        <family val="2"/>
      </rPr>
      <t>(4)</t>
    </r>
  </si>
  <si>
    <r>
      <t>Representation of Black People in South Africa in management roles</t>
    </r>
    <r>
      <rPr>
        <vertAlign val="superscript"/>
        <sz val="9.5"/>
        <color rgb="FF304242"/>
        <rFont val="Arial"/>
        <family val="2"/>
      </rPr>
      <t>(4)(5)</t>
    </r>
  </si>
  <si>
    <t xml:space="preserve">(1) The Senior Leadership Team includes Presidents and Vice Presidents reporting to members of the South32 Lead Team.
(2) Includes all members of an Operations Lead Team (OLT) and includes functional employees based at an operation, limited to one per function. In FY23 we have revised this definition and calculation methodology to better reflect our organisational structure. FY22-FY21 data displayed is based on previous methodology as disclosed in the 2022 Sustainability Databook. 
(4) Generic term meaning Africans, Coloureds and Indians who are citizens of the Republic of South Africa by birth or descent; or who became citizens of the Republic of South Africa by naturalisation before 27 April 1994 or on or after 
27 April 1994 and who would have been entitled to acquire citizenship by naturalisation prior to that date. The percentage of Black People is calculated based on our workforce in South Africa only. 
(5) Management roles are leaders with an identified job grading, based on the requirements of their role and salary, including executives and senior management. </t>
  </si>
  <si>
    <r>
      <t>Employees by gender and employment type</t>
    </r>
    <r>
      <rPr>
        <vertAlign val="superscript"/>
        <sz val="9.5"/>
        <color theme="4"/>
        <rFont val="Arial"/>
        <family val="2"/>
        <scheme val="minor"/>
      </rPr>
      <t xml:space="preserve">(1) </t>
    </r>
  </si>
  <si>
    <t>Women</t>
  </si>
  <si>
    <t>Men</t>
  </si>
  <si>
    <t>FY23 Total</t>
  </si>
  <si>
    <t>FY22 Total</t>
  </si>
  <si>
    <t>FY21 Total</t>
  </si>
  <si>
    <r>
      <t>Permanent - total</t>
    </r>
    <r>
      <rPr>
        <vertAlign val="superscript"/>
        <sz val="9.5"/>
        <color theme="4"/>
        <rFont val="Arial"/>
        <family val="2"/>
        <scheme val="minor"/>
      </rPr>
      <t>(2)</t>
    </r>
  </si>
  <si>
    <t>Permanent - full time</t>
  </si>
  <si>
    <t>Permanent - part time</t>
  </si>
  <si>
    <r>
      <t>Temporary</t>
    </r>
    <r>
      <rPr>
        <vertAlign val="superscript"/>
        <sz val="9.5"/>
        <color theme="4"/>
        <rFont val="Arial"/>
        <family val="2"/>
        <scheme val="minor"/>
      </rPr>
      <t>(3)</t>
    </r>
  </si>
  <si>
    <t>Percentage</t>
  </si>
  <si>
    <r>
      <t>Employment type</t>
    </r>
    <r>
      <rPr>
        <b/>
        <vertAlign val="superscript"/>
        <sz val="9.5"/>
        <color theme="4"/>
        <rFont val="Arial"/>
        <family val="2"/>
        <scheme val="minor"/>
      </rPr>
      <t>(1)</t>
    </r>
  </si>
  <si>
    <t>Workforce distribution</t>
  </si>
  <si>
    <t>Under 30</t>
  </si>
  <si>
    <t>30-50</t>
  </si>
  <si>
    <t>Over 50</t>
  </si>
  <si>
    <t>Permanent</t>
  </si>
  <si>
    <t>Temporary</t>
  </si>
  <si>
    <t>(1) Employment contract type is for direct South32 employees only.</t>
  </si>
  <si>
    <r>
      <t>Pay ratio of women to men based on salary</t>
    </r>
    <r>
      <rPr>
        <vertAlign val="superscript"/>
        <sz val="9.5"/>
        <color theme="4"/>
        <rFont val="Arial"/>
        <family val="2"/>
        <scheme val="minor"/>
      </rPr>
      <t>(1)</t>
    </r>
  </si>
  <si>
    <r>
      <t>Executives</t>
    </r>
    <r>
      <rPr>
        <vertAlign val="superscript"/>
        <sz val="9.5"/>
        <color theme="4"/>
        <rFont val="Arial (Body)"/>
      </rPr>
      <t>(2)</t>
    </r>
    <r>
      <rPr>
        <sz val="9.5"/>
        <color theme="4"/>
        <rFont val="Arial"/>
        <family val="2"/>
        <scheme val="minor"/>
      </rPr>
      <t xml:space="preserve"> and senior management</t>
    </r>
  </si>
  <si>
    <t>(1) Countries with less than 50 South32 employees are not listed, however the data is included in the overall total. 
(2) Executive figures exclude key management personnel.</t>
  </si>
  <si>
    <t>Annual total compensation for CEO to the median for all employees</t>
  </si>
  <si>
    <t>Attracting, developing and retaining talent</t>
  </si>
  <si>
    <r>
      <t>Employee hiring rate per country</t>
    </r>
    <r>
      <rPr>
        <vertAlign val="superscript"/>
        <sz val="9.5"/>
        <color theme="4"/>
        <rFont val="Arial"/>
        <family val="2"/>
        <scheme val="minor"/>
      </rPr>
      <t>(1)</t>
    </r>
  </si>
  <si>
    <t xml:space="preserve"> FY23 Total 
hiring rate</t>
  </si>
  <si>
    <t xml:space="preserve"> FY22 Total 
hiring rate</t>
  </si>
  <si>
    <t xml:space="preserve"> FY21 Total 
hiring rate</t>
  </si>
  <si>
    <r>
      <t>Chile</t>
    </r>
    <r>
      <rPr>
        <vertAlign val="superscript"/>
        <sz val="9.5"/>
        <color theme="4"/>
        <rFont val="Arial"/>
        <family val="2"/>
        <scheme val="minor"/>
      </rPr>
      <t>(2)</t>
    </r>
  </si>
  <si>
    <t>The sum of the categories may vary to the total figure due to rounding.</t>
  </si>
  <si>
    <t xml:space="preserve">(1) Hiring rates are calculated using the total count of employee hires for the financial year as the numerator and total number of employees averaged across the financial year as the denominator. </t>
  </si>
  <si>
    <t>FY23 Total 
turnover rate</t>
  </si>
  <si>
    <t>FY22 Total 
turnover rate</t>
  </si>
  <si>
    <t>FY21 Total 
turnover rate</t>
  </si>
  <si>
    <r>
      <t>Employee turnover per country</t>
    </r>
    <r>
      <rPr>
        <vertAlign val="superscript"/>
        <sz val="9.5"/>
        <color theme="4"/>
        <rFont val="Arial"/>
        <family val="2"/>
        <scheme val="minor"/>
      </rPr>
      <t>(1)</t>
    </r>
  </si>
  <si>
    <t xml:space="preserve">United Kingdom </t>
  </si>
  <si>
    <t xml:space="preserve">(1) Turnover rates are calculated using the total count of applicable employee exits for the financial year as the numerator and the total number of employees averaged across the financial year as the denominator. The numerator includes employee exits that were voluntary or due to dismissal, retirement or death in service. These figures exclude employee departures as a result of redundancy or end of contract.
</t>
  </si>
  <si>
    <t>Gender #</t>
  </si>
  <si>
    <t>Gender %</t>
  </si>
  <si>
    <t>Career entry pipelines by gender distribution</t>
  </si>
  <si>
    <t>FY23 Total #</t>
  </si>
  <si>
    <t>FY22 Total #</t>
  </si>
  <si>
    <t>FY21 Total #</t>
  </si>
  <si>
    <r>
      <t>Apprentices, Trainees and Learners</t>
    </r>
    <r>
      <rPr>
        <vertAlign val="superscript"/>
        <sz val="9.5"/>
        <color theme="4"/>
        <rFont val="Arial"/>
        <family val="2"/>
        <scheme val="minor"/>
      </rPr>
      <t>(1)</t>
    </r>
  </si>
  <si>
    <r>
      <t>Vacation students</t>
    </r>
    <r>
      <rPr>
        <vertAlign val="superscript"/>
        <sz val="9.5"/>
        <color theme="4"/>
        <rFont val="Arial"/>
        <family val="2"/>
        <scheme val="minor"/>
      </rPr>
      <t>(2)</t>
    </r>
  </si>
  <si>
    <r>
      <t>Graduates</t>
    </r>
    <r>
      <rPr>
        <vertAlign val="superscript"/>
        <sz val="9.5"/>
        <color theme="4"/>
        <rFont val="Arial"/>
        <family val="2"/>
        <scheme val="minor"/>
      </rPr>
      <t>(1)</t>
    </r>
  </si>
  <si>
    <t xml:space="preserve">(1) Data measured as at 30 June 2023.
(2) Data measured throughout the financial year. 
</t>
  </si>
  <si>
    <r>
      <t>Primary</t>
    </r>
    <r>
      <rPr>
        <vertAlign val="superscript"/>
        <sz val="9.5"/>
        <color theme="4"/>
        <rFont val="Arial"/>
        <family val="2"/>
        <scheme val="minor"/>
      </rPr>
      <t>(5)</t>
    </r>
  </si>
  <si>
    <r>
      <t>Secondary</t>
    </r>
    <r>
      <rPr>
        <vertAlign val="superscript"/>
        <sz val="9.5"/>
        <color theme="4"/>
        <rFont val="Arial"/>
        <family val="2"/>
        <scheme val="minor"/>
      </rPr>
      <t>(6)</t>
    </r>
  </si>
  <si>
    <r>
      <t>Parental leave profile</t>
    </r>
    <r>
      <rPr>
        <vertAlign val="superscript"/>
        <sz val="9.5"/>
        <color theme="4"/>
        <rFont val="Arial"/>
        <family val="2"/>
        <scheme val="minor"/>
      </rPr>
      <t>(1)</t>
    </r>
  </si>
  <si>
    <t>Employees</t>
  </si>
  <si>
    <t>Employees that took parental leave</t>
  </si>
  <si>
    <t xml:space="preserve">(1) Refer to the 'Benefits provided to employees by significant locations of operation' table below for detail on parental leave entitlement. 
(2) Employees that have utilised parental leave and have a return to work date during the reporting period.
(3) Employees that returned to work in the reporting period after parental leave ended.
(4) Employees that returned to work after parental leave ended that were still employed 12 months after their return to work.
(5) A primary caregiver is the parent who assumes the principal role for having primary responsibilities for providing care and support to the child following the birth of the child.
(6) A secondary caregiver is the legally recognised partner, spouse or de facto spouse of the primary caregiver, who does not have primary caregiving responsibilities for the child.
</t>
  </si>
  <si>
    <r>
      <t>Benefits provided to employees by significant locations of operation</t>
    </r>
    <r>
      <rPr>
        <vertAlign val="superscript"/>
        <sz val="9.5"/>
        <color rgb="FF304242"/>
        <rFont val="Arial"/>
        <family val="2"/>
      </rPr>
      <t>(1)</t>
    </r>
  </si>
  <si>
    <t>Full-time</t>
  </si>
  <si>
    <t>Part-Time</t>
  </si>
  <si>
    <t>û</t>
  </si>
  <si>
    <t>ü</t>
  </si>
  <si>
    <t>Parental Leave</t>
  </si>
  <si>
    <t>Stock ownership - AllShare</t>
  </si>
  <si>
    <r>
      <t>Employee performance discussion in FY23</t>
    </r>
    <r>
      <rPr>
        <vertAlign val="superscript"/>
        <sz val="9.5"/>
        <color theme="4"/>
        <rFont val="Arial"/>
        <family val="2"/>
        <scheme val="minor"/>
      </rPr>
      <t>(1)</t>
    </r>
  </si>
  <si>
    <t>Overall (%)</t>
  </si>
  <si>
    <r>
      <t>Executives</t>
    </r>
    <r>
      <rPr>
        <vertAlign val="superscript"/>
        <sz val="9.5"/>
        <color theme="4"/>
        <rFont val="Arial"/>
        <family val="2"/>
        <scheme val="minor"/>
      </rPr>
      <t>(2)</t>
    </r>
    <r>
      <rPr>
        <sz val="9.5"/>
        <color theme="4"/>
        <rFont val="Arial"/>
        <family val="2"/>
        <scheme val="minor"/>
      </rPr>
      <t xml:space="preserve"> and senior management</t>
    </r>
  </si>
  <si>
    <r>
      <t>Employee perception (Your Voice) survey results</t>
    </r>
    <r>
      <rPr>
        <vertAlign val="superscript"/>
        <sz val="9.5"/>
        <color theme="4"/>
        <rFont val="Arial"/>
        <family val="2"/>
      </rPr>
      <t>(1)</t>
    </r>
  </si>
  <si>
    <t>Percentage of employees who completed the survey</t>
  </si>
  <si>
    <t xml:space="preserve">(1) Read more about our Your Voice survey in our 2023 Sustainable Development Report (People and Culture material topic). </t>
  </si>
  <si>
    <t>Workplace relations</t>
  </si>
  <si>
    <t>FY22 % Collective agreements</t>
  </si>
  <si>
    <t>FY21 % Collective agreements</t>
  </si>
  <si>
    <t>Collective bargaining agreements</t>
  </si>
  <si>
    <t># Individual agreements</t>
  </si>
  <si>
    <t># Collective agreements</t>
  </si>
  <si>
    <t>% Collective agreements</t>
  </si>
  <si>
    <r>
      <t>Total employees covered by collective bargaining agreements and individual agreements</t>
    </r>
    <r>
      <rPr>
        <vertAlign val="superscript"/>
        <sz val="9.5"/>
        <color theme="4"/>
        <rFont val="Arial"/>
        <family val="2"/>
      </rPr>
      <t>(1)</t>
    </r>
  </si>
  <si>
    <r>
      <t>Employee-related work stoppages due to employee disputes</t>
    </r>
    <r>
      <rPr>
        <vertAlign val="superscript"/>
        <sz val="9.5"/>
        <color theme="4"/>
        <rFont val="Arial"/>
        <family val="2"/>
        <scheme val="minor"/>
      </rPr>
      <t>(1)</t>
    </r>
  </si>
  <si>
    <t xml:space="preserve">Employee-related work stoppages due to employee disputes </t>
  </si>
  <si>
    <t xml:space="preserve">(1) Including strikes and lockouts that exceeded one week's duration. </t>
  </si>
  <si>
    <t>DELIVERING VALUE TO SOCIETY</t>
  </si>
  <si>
    <t>PARTNERING WITH COMMUNITIES</t>
  </si>
  <si>
    <t>Social performance data</t>
  </si>
  <si>
    <t>Operations with local community engagement, impact assessments, and development programs (%)</t>
  </si>
  <si>
    <t xml:space="preserve">Operations with implemented stakeholder engagement plans </t>
  </si>
  <si>
    <t>Operations with implemented impact assessments</t>
  </si>
  <si>
    <t>Operating sites where artisanal and small-scale mining takes place on, or adjacent to, the site</t>
  </si>
  <si>
    <t xml:space="preserve">Number of operating sites where artisanal and small-scale mining takes place </t>
  </si>
  <si>
    <t xml:space="preserve">Percentage of operating sites where artisanal and small-scale mining takes place </t>
  </si>
  <si>
    <r>
      <t>Resettlements</t>
    </r>
    <r>
      <rPr>
        <vertAlign val="superscript"/>
        <sz val="9.5"/>
        <color theme="4"/>
        <rFont val="Arial"/>
        <family val="2"/>
        <scheme val="minor"/>
      </rPr>
      <t>(1)</t>
    </r>
  </si>
  <si>
    <t>Households resettled</t>
  </si>
  <si>
    <t>(1) Resettlements due to project related land acquisition and/or restrictions on land use which can involve physical displacement and economic displacement through lost access to resources.</t>
  </si>
  <si>
    <t>Community complaints by type of complaint</t>
  </si>
  <si>
    <t xml:space="preserve">Number </t>
  </si>
  <si>
    <t xml:space="preserve">Percentage resolved </t>
  </si>
  <si>
    <t>Dust</t>
  </si>
  <si>
    <t xml:space="preserve">Noise </t>
  </si>
  <si>
    <t xml:space="preserve">Traffic </t>
  </si>
  <si>
    <t xml:space="preserve">Stakeholder engagement  </t>
  </si>
  <si>
    <t xml:space="preserve">Business and employment opportunities  </t>
  </si>
  <si>
    <t>Environment</t>
  </si>
  <si>
    <r>
      <t>Other</t>
    </r>
    <r>
      <rPr>
        <vertAlign val="superscript"/>
        <sz val="9.5"/>
        <color theme="4"/>
        <rFont val="Arial"/>
        <family val="2"/>
        <scheme val="minor"/>
      </rPr>
      <t>(1)</t>
    </r>
  </si>
  <si>
    <t xml:space="preserve">(1) In FY23 'Other' complaints included community protests, property damage and blasting. </t>
  </si>
  <si>
    <r>
      <t>Community-related non-technical delays</t>
    </r>
    <r>
      <rPr>
        <vertAlign val="superscript"/>
        <sz val="9.5"/>
        <color theme="4"/>
        <rFont val="Arial"/>
        <family val="2"/>
        <scheme val="minor"/>
      </rPr>
      <t>(1)</t>
    </r>
  </si>
  <si>
    <t>Number of delays</t>
  </si>
  <si>
    <t>Total duration of delays (days)</t>
  </si>
  <si>
    <r>
      <t>2.3</t>
    </r>
    <r>
      <rPr>
        <vertAlign val="superscript"/>
        <sz val="9.5"/>
        <color theme="4"/>
        <rFont val="Arial"/>
        <family val="2"/>
        <scheme val="minor"/>
      </rPr>
      <t>(2)</t>
    </r>
  </si>
  <si>
    <t>Engagement with Indigenous, Traditional and Tribal Peoples</t>
  </si>
  <si>
    <t>Operations where there are formal agreements with Indigenous, Traditional and Tribal Peoples' communities</t>
  </si>
  <si>
    <r>
      <t>Number of operations with a formal agreement in place</t>
    </r>
    <r>
      <rPr>
        <vertAlign val="superscript"/>
        <sz val="9.5"/>
        <color theme="4"/>
        <rFont val="Arial"/>
        <family val="2"/>
        <scheme val="minor"/>
      </rPr>
      <t>(1)</t>
    </r>
  </si>
  <si>
    <r>
      <t>Percentage of operations with formal agreements in place</t>
    </r>
    <r>
      <rPr>
        <vertAlign val="superscript"/>
        <sz val="9.5"/>
        <color theme="4"/>
        <rFont val="Arial"/>
        <family val="2"/>
        <scheme val="minor"/>
      </rPr>
      <t>(2)</t>
    </r>
  </si>
  <si>
    <r>
      <t>22</t>
    </r>
    <r>
      <rPr>
        <vertAlign val="superscript"/>
        <sz val="9.5"/>
        <color theme="4"/>
        <rFont val="Arial"/>
        <family val="2"/>
        <scheme val="minor"/>
      </rPr>
      <t>(3)</t>
    </r>
  </si>
  <si>
    <r>
      <t>Significant disputes</t>
    </r>
    <r>
      <rPr>
        <vertAlign val="superscript"/>
        <sz val="9.5"/>
        <color theme="4"/>
        <rFont val="Arial"/>
        <family val="2"/>
      </rPr>
      <t>(1)</t>
    </r>
  </si>
  <si>
    <t>Significant disputes relating to land use, customary rights of local communities and Indigenous peoples and grievance mechanisms</t>
  </si>
  <si>
    <t>Cultural awareness training</t>
  </si>
  <si>
    <t>OUR SOCIETAL CONTRIBUTION</t>
  </si>
  <si>
    <t>Social investment</t>
  </si>
  <si>
    <r>
      <t>Social investment by country (US$ million)</t>
    </r>
    <r>
      <rPr>
        <vertAlign val="superscript"/>
        <sz val="9.5"/>
        <color theme="4"/>
        <rFont val="Arial"/>
        <family val="2"/>
        <scheme val="minor"/>
      </rPr>
      <t>(1)</t>
    </r>
  </si>
  <si>
    <t>Education and skills programs</t>
  </si>
  <si>
    <r>
      <t>Number of education and skill programs (outside the workforce) supported</t>
    </r>
    <r>
      <rPr>
        <vertAlign val="superscript"/>
        <sz val="9.5"/>
        <color theme="4"/>
        <rFont val="Arial"/>
        <family val="2"/>
        <scheme val="minor"/>
      </rPr>
      <t>(1)</t>
    </r>
  </si>
  <si>
    <t>Number of education and skills programs supported</t>
  </si>
  <si>
    <t>(1) Education and skills programs support improvement of educational attainment or technical skills for individuals who are not part of the South32 workforce. This can be from early childhood through to adult learning.</t>
  </si>
  <si>
    <t>Total investment on education and skills programs (US$ million)</t>
  </si>
  <si>
    <r>
      <t>Bursaries and Scholarships</t>
    </r>
    <r>
      <rPr>
        <vertAlign val="superscript"/>
        <sz val="9.5"/>
        <color theme="4"/>
        <rFont val="Arial"/>
        <family val="2"/>
        <scheme val="minor"/>
      </rPr>
      <t>(1)</t>
    </r>
  </si>
  <si>
    <r>
      <t>Education support</t>
    </r>
    <r>
      <rPr>
        <vertAlign val="superscript"/>
        <sz val="9.5"/>
        <color theme="4"/>
        <rFont val="Arial"/>
        <family val="2"/>
        <scheme val="minor"/>
      </rPr>
      <t>(2)</t>
    </r>
  </si>
  <si>
    <r>
      <t>Adult Learning Programs</t>
    </r>
    <r>
      <rPr>
        <vertAlign val="superscript"/>
        <sz val="9.5"/>
        <color theme="4"/>
        <rFont val="Arial"/>
        <family val="2"/>
        <scheme val="minor"/>
      </rPr>
      <t>(3)</t>
    </r>
  </si>
  <si>
    <t>(1) Bursaries and scholarships are reported where an amount of money is given to an individual by an organisation to pay for them to study. This could cover the cost of tuition or support with living expenses during studies.
(2) Education support is the provision of instructional methods, educational services, or school resources to support learners in the effort to help them accelerate their learning progress, catch up with their peers, meet learning standards or generally succeed in school.
(3) Adult Learning Programs include any form of learning undertaken by or provided for adults (over 18) for vocational, professional or technical competence.</t>
  </si>
  <si>
    <t>Total number of beneficiaries of education and skills programs</t>
  </si>
  <si>
    <t>Total beneficiaries</t>
  </si>
  <si>
    <t>Total Indigenous, Traditional or Tribal beneficiaries</t>
  </si>
  <si>
    <t>Capacity and institution programs</t>
  </si>
  <si>
    <r>
      <t>Number of capacity and institution programs supported</t>
    </r>
    <r>
      <rPr>
        <vertAlign val="superscript"/>
        <sz val="9.5"/>
        <color theme="4"/>
        <rFont val="Arial"/>
        <family val="2"/>
        <scheme val="minor"/>
      </rPr>
      <t>(1)</t>
    </r>
  </si>
  <si>
    <t>(1) Training programmes specifically focused on local government or community leadership development, funding for civic organisations and, where relevant, other programmes such as staff secondments or leadership development programmes external to the workforce. The programmes reported under this indicator are distinct from reported education and skills program.</t>
  </si>
  <si>
    <t>Total investment on capacity and institution programs (US$ million)</t>
  </si>
  <si>
    <t xml:space="preserve">(1) Youth leadership is training and support required to develop community leadership skills of community members under the age of 18.	</t>
  </si>
  <si>
    <t>Total number of beneficiaries of capacity and institution programs</t>
  </si>
  <si>
    <t>US$ million</t>
  </si>
  <si>
    <r>
      <t>Government royalties paid</t>
    </r>
    <r>
      <rPr>
        <vertAlign val="superscript"/>
        <sz val="9.5"/>
        <color theme="4"/>
        <rFont val="Arial"/>
        <family val="2"/>
        <scheme val="minor"/>
      </rPr>
      <t>(1)</t>
    </r>
  </si>
  <si>
    <r>
      <t>Total corporate income tax paid</t>
    </r>
    <r>
      <rPr>
        <vertAlign val="superscript"/>
        <sz val="9.5"/>
        <color theme="4"/>
        <rFont val="Arial"/>
        <family val="2"/>
        <scheme val="minor"/>
      </rPr>
      <t>(1)</t>
    </r>
  </si>
  <si>
    <r>
      <t>Shareholder returns</t>
    </r>
    <r>
      <rPr>
        <vertAlign val="superscript"/>
        <sz val="9.5"/>
        <color theme="4"/>
        <rFont val="Arial"/>
        <family val="2"/>
        <scheme val="minor"/>
      </rPr>
      <t>(3)</t>
    </r>
  </si>
  <si>
    <t>OPERATING ETHICALLY AND RESPONSIBLY</t>
  </si>
  <si>
    <t>ETHICS AND BUSINESS INTEGRITY</t>
  </si>
  <si>
    <t>Compliance with applicable laws and regulations</t>
  </si>
  <si>
    <r>
      <t>Legal action commenced, continuing or completed against South32</t>
    </r>
    <r>
      <rPr>
        <vertAlign val="superscript"/>
        <sz val="9.5"/>
        <color theme="4"/>
        <rFont val="Arial"/>
        <family val="2"/>
        <scheme val="minor"/>
      </rPr>
      <t>(1)</t>
    </r>
  </si>
  <si>
    <t>Legal action regarding breaches of anti-corruption laws and regulations</t>
  </si>
  <si>
    <t>Legal action regarding breaches of anti-competition laws and regulations</t>
  </si>
  <si>
    <t>Legal action regarding breaches of economic sanctions or anti-money laundering laws and regulations</t>
  </si>
  <si>
    <t>(1) South32 is not aware of any legal action regarding breaches of anti-corruption, anti-competition, economic sanctions or anti-money laundering laws or regulations.</t>
  </si>
  <si>
    <t>Number of significant non-compliances related to health and safety laws and regulations</t>
  </si>
  <si>
    <t>Number of significant non-compliances related to environment laws and regulations</t>
  </si>
  <si>
    <t>Number of significant non-compliances related to other laws and regulations</t>
  </si>
  <si>
    <r>
      <t>Fines and prosecutions (US$)</t>
    </r>
    <r>
      <rPr>
        <vertAlign val="superscript"/>
        <sz val="9.5"/>
        <color theme="4"/>
        <rFont val="Arial"/>
        <family val="2"/>
        <scheme val="minor"/>
      </rPr>
      <t>(1)</t>
    </r>
  </si>
  <si>
    <t>Value of fines and prosecutions – health and safety</t>
  </si>
  <si>
    <t>Value of fines and prosecutions – environment</t>
  </si>
  <si>
    <t>Value of fines and prosecutions – other</t>
  </si>
  <si>
    <t>Number of non-monetary sanctions – health and safety</t>
  </si>
  <si>
    <t>Number of non-monetary sanctions – environment</t>
  </si>
  <si>
    <t>Transparency International’s Corruption Perception Index</t>
  </si>
  <si>
    <t>Transparency International's Corruption Perception Index</t>
  </si>
  <si>
    <t>Nil</t>
  </si>
  <si>
    <t>(1) South32 does not operate in any of the 20 lowest countries ranked in the Transparency International's Corruption Perception Index.</t>
  </si>
  <si>
    <t>HUMAN RIGHTS</t>
  </si>
  <si>
    <t>Training completions</t>
  </si>
  <si>
    <t>Employee training on human rights policies or procedures</t>
  </si>
  <si>
    <t>Voluntary Principles on Security and Human Rights (VPSHR) training</t>
  </si>
  <si>
    <r>
      <t>206</t>
    </r>
    <r>
      <rPr>
        <vertAlign val="superscript"/>
        <sz val="9.5"/>
        <color theme="4"/>
        <rFont val="Arial"/>
        <family val="2"/>
      </rPr>
      <t>(1)</t>
    </r>
  </si>
  <si>
    <t>Code of Business Conduct training</t>
  </si>
  <si>
    <r>
      <t>7,824</t>
    </r>
    <r>
      <rPr>
        <vertAlign val="superscript"/>
        <sz val="9.5"/>
        <color theme="4"/>
        <rFont val="Arial"/>
        <family val="2"/>
      </rPr>
      <t>(2)</t>
    </r>
  </si>
  <si>
    <t>Introductory human rights training</t>
  </si>
  <si>
    <t>Modern slavery training</t>
  </si>
  <si>
    <r>
      <t>759</t>
    </r>
    <r>
      <rPr>
        <vertAlign val="superscript"/>
        <sz val="9.5"/>
        <color theme="4"/>
        <rFont val="Arial"/>
        <family val="2"/>
      </rPr>
      <t>(4)</t>
    </r>
  </si>
  <si>
    <r>
      <t>913</t>
    </r>
    <r>
      <rPr>
        <vertAlign val="superscript"/>
        <sz val="9.5"/>
        <color theme="4"/>
        <rFont val="Arial"/>
        <family val="2"/>
      </rPr>
      <t>(5)</t>
    </r>
  </si>
  <si>
    <t>External security guards trained in human rights policies or procedures</t>
  </si>
  <si>
    <t>External security guards trained in Voluntary Principles on Security and Human Rights (VPSHR)</t>
  </si>
  <si>
    <r>
      <rPr>
        <sz val="9.5"/>
        <color theme="4"/>
        <rFont val="Arial"/>
        <family val="2"/>
        <scheme val="minor"/>
      </rPr>
      <t>3,515</t>
    </r>
    <r>
      <rPr>
        <vertAlign val="superscript"/>
        <sz val="9.5"/>
        <color theme="4"/>
        <rFont val="Arial"/>
        <family val="2"/>
        <scheme val="minor"/>
      </rPr>
      <t>(1)</t>
    </r>
  </si>
  <si>
    <t>(1) Excluding South Africa Energy Coal (SAEC) operations, completions were 184.</t>
  </si>
  <si>
    <t>Human rights due diligence and risk management</t>
  </si>
  <si>
    <t>Human rights reviews or impact assessments completed in the reporting period</t>
  </si>
  <si>
    <r>
      <t>FY23</t>
    </r>
    <r>
      <rPr>
        <vertAlign val="superscript"/>
        <sz val="9.5"/>
        <color theme="4"/>
        <rFont val="Arial"/>
        <family val="2"/>
        <scheme val="minor"/>
      </rPr>
      <t>(3)</t>
    </r>
  </si>
  <si>
    <r>
      <t>Operations that have been subject to human rights reviews or impact assessments (independent)</t>
    </r>
    <r>
      <rPr>
        <vertAlign val="superscript"/>
        <sz val="9.5"/>
        <color theme="4"/>
        <rFont val="Arial"/>
        <family val="2"/>
        <scheme val="minor"/>
      </rPr>
      <t>(1)</t>
    </r>
  </si>
  <si>
    <r>
      <t>Operations that have been subject to human rights reviews or impact assessments (self-assessed)</t>
    </r>
    <r>
      <rPr>
        <vertAlign val="superscript"/>
        <sz val="9.5"/>
        <color theme="4"/>
        <rFont val="Arial"/>
        <family val="2"/>
        <scheme val="minor"/>
      </rPr>
      <t>(2)</t>
    </r>
  </si>
  <si>
    <t>Operations at significant risk for human rights-related incidents</t>
  </si>
  <si>
    <r>
      <t>Operations at significant risk for incidents of child labour</t>
    </r>
    <r>
      <rPr>
        <vertAlign val="superscript"/>
        <sz val="9.5"/>
        <color theme="4"/>
        <rFont val="Arial"/>
        <family val="2"/>
        <scheme val="minor"/>
      </rPr>
      <t>(1)</t>
    </r>
  </si>
  <si>
    <t>RESPONSIBLE VALUE CHAIN</t>
  </si>
  <si>
    <t>Metric </t>
  </si>
  <si>
    <t>Unit of measure </t>
  </si>
  <si>
    <t>Target </t>
  </si>
  <si>
    <t>FY22 </t>
  </si>
  <si>
    <t>FY21 </t>
  </si>
  <si>
    <t>FY20 </t>
  </si>
  <si>
    <t>Spend in US$ million</t>
  </si>
  <si>
    <r>
      <t>US$8.1 million</t>
    </r>
    <r>
      <rPr>
        <vertAlign val="superscript"/>
        <sz val="9.5"/>
        <color theme="4"/>
        <rFont val="Arial"/>
        <family val="2"/>
      </rPr>
      <t>(2)</t>
    </r>
  </si>
  <si>
    <t>Funding support</t>
  </si>
  <si>
    <t>Procurement from Aboriginal and Torres Strait Islander businesses (Reconciliation Action Plan commitment)</t>
  </si>
  <si>
    <t>Spend in A$ million</t>
  </si>
  <si>
    <t>No target</t>
  </si>
  <si>
    <t>Not available</t>
  </si>
  <si>
    <t>Percentage of procurement spend</t>
  </si>
  <si>
    <t>ADDRESSING CLIMATE CHANGE</t>
  </si>
  <si>
    <t>ENERGY</t>
  </si>
  <si>
    <t xml:space="preserve">The metrics we use to measure our performance are shown in the table below. </t>
  </si>
  <si>
    <t>Energy use</t>
  </si>
  <si>
    <t>Primary sources of energy use (petajoules)</t>
  </si>
  <si>
    <t>Coal and coke</t>
  </si>
  <si>
    <t>Distillate and gasoline</t>
  </si>
  <si>
    <r>
      <t>Electricity</t>
    </r>
    <r>
      <rPr>
        <vertAlign val="superscript"/>
        <sz val="9.5"/>
        <color theme="4"/>
        <rFont val="Arial"/>
        <family val="2"/>
      </rPr>
      <t>(1)</t>
    </r>
  </si>
  <si>
    <t>Natural gas</t>
  </si>
  <si>
    <r>
      <t>Other</t>
    </r>
    <r>
      <rPr>
        <vertAlign val="superscript"/>
        <sz val="9.5"/>
        <color theme="4"/>
        <rFont val="Arial"/>
        <family val="2"/>
      </rPr>
      <t>(2)</t>
    </r>
  </si>
  <si>
    <r>
      <t>Total energy use</t>
    </r>
    <r>
      <rPr>
        <vertAlign val="superscript"/>
        <sz val="9.5"/>
        <color theme="4"/>
        <rFont val="Arial"/>
        <family val="2"/>
      </rPr>
      <t>(3)</t>
    </r>
  </si>
  <si>
    <r>
      <t>Renewable sources</t>
    </r>
    <r>
      <rPr>
        <vertAlign val="superscript"/>
        <sz val="9.5"/>
        <color theme="4"/>
        <rFont val="Arial"/>
        <family val="2"/>
      </rPr>
      <t>(4)</t>
    </r>
  </si>
  <si>
    <t>Percentage of energy from renewable sources</t>
  </si>
  <si>
    <t>GREENHOUSE GAS EMISSIONS</t>
  </si>
  <si>
    <t xml:space="preserve">The metrics we use to measure our performance are shown in the tables below. </t>
  </si>
  <si>
    <t>Greenhouse gas (GHG) emissions</t>
  </si>
  <si>
    <r>
      <t>Total GHG emissions (millions of tonnes of CO</t>
    </r>
    <r>
      <rPr>
        <b/>
        <vertAlign val="subscript"/>
        <sz val="9.5"/>
        <color theme="4"/>
        <rFont val="Arial"/>
        <family val="2"/>
        <scheme val="minor"/>
      </rPr>
      <t>2</t>
    </r>
    <r>
      <rPr>
        <b/>
        <sz val="9.5"/>
        <color theme="4"/>
        <rFont val="Arial"/>
        <family val="2"/>
        <scheme val="minor"/>
      </rPr>
      <t>-e)</t>
    </r>
    <r>
      <rPr>
        <vertAlign val="superscript"/>
        <sz val="9.5"/>
        <color theme="4"/>
        <rFont val="Arial"/>
        <family val="2"/>
        <scheme val="minor"/>
      </rPr>
      <t>(1)</t>
    </r>
  </si>
  <si>
    <t>GHG – Scope 1</t>
  </si>
  <si>
    <t>GHG – Scope 2 market-based</t>
  </si>
  <si>
    <r>
      <t>GHG – Scope 2 location-based</t>
    </r>
    <r>
      <rPr>
        <vertAlign val="superscript"/>
        <sz val="9.5"/>
        <color theme="4"/>
        <rFont val="Arial (Body)"/>
      </rPr>
      <t>(2)</t>
    </r>
  </si>
  <si>
    <t>GHG Scope 1 and 2</t>
  </si>
  <si>
    <r>
      <t>21.6</t>
    </r>
    <r>
      <rPr>
        <vertAlign val="superscript"/>
        <sz val="9.5"/>
        <color theme="4"/>
        <rFont val="Arial"/>
        <family val="2"/>
      </rPr>
      <t>(3)</t>
    </r>
  </si>
  <si>
    <t>GHG Scope 3</t>
  </si>
  <si>
    <r>
      <t>Facility level scope 1 and 2 GHG emissions (millions of tonnes of CO</t>
    </r>
    <r>
      <rPr>
        <b/>
        <vertAlign val="subscript"/>
        <sz val="9.5"/>
        <color theme="4"/>
        <rFont val="Arial"/>
        <family val="2"/>
        <scheme val="minor"/>
      </rPr>
      <t>2</t>
    </r>
    <r>
      <rPr>
        <b/>
        <sz val="9.5"/>
        <color theme="4"/>
        <rFont val="Arial"/>
        <family val="2"/>
        <scheme val="minor"/>
      </rPr>
      <t>-e)</t>
    </r>
  </si>
  <si>
    <t>Scope 1</t>
  </si>
  <si>
    <t>Scope 2</t>
  </si>
  <si>
    <t>Hillside Aluminium</t>
  </si>
  <si>
    <t>Illawarra Metallurgical Coal</t>
  </si>
  <si>
    <t>South Africa Manganese</t>
  </si>
  <si>
    <r>
      <t>Greenfields projects and other facilities</t>
    </r>
    <r>
      <rPr>
        <vertAlign val="superscript"/>
        <sz val="9.5"/>
        <color theme="4"/>
        <rFont val="Arial"/>
        <family val="2"/>
      </rPr>
      <t>(1)</t>
    </r>
  </si>
  <si>
    <t>(1) Includes Hermosa project, Bayside, Eagle Downs Metallurgical Coal and our corporate office in Perth.</t>
  </si>
  <si>
    <r>
      <t>Sources of total Scope 1 and 2 GHG emissions (millions of tonnes of CO</t>
    </r>
    <r>
      <rPr>
        <b/>
        <vertAlign val="subscript"/>
        <sz val="9.5"/>
        <color theme="4"/>
        <rFont val="Arial"/>
        <family val="2"/>
        <scheme val="minor"/>
      </rPr>
      <t>2</t>
    </r>
    <r>
      <rPr>
        <b/>
        <sz val="9.5"/>
        <color theme="4"/>
        <rFont val="Arial"/>
        <family val="2"/>
        <scheme val="minor"/>
      </rPr>
      <t>-e)</t>
    </r>
  </si>
  <si>
    <t>Electricity</t>
  </si>
  <si>
    <t>Fugitive sources</t>
  </si>
  <si>
    <r>
      <t>Other sources</t>
    </r>
    <r>
      <rPr>
        <vertAlign val="superscript"/>
        <sz val="9.5"/>
        <color theme="4"/>
        <rFont val="Arial"/>
        <family val="2"/>
        <scheme val="minor"/>
      </rPr>
      <t>(1)</t>
    </r>
  </si>
  <si>
    <r>
      <t>Distillate and gas</t>
    </r>
    <r>
      <rPr>
        <vertAlign val="superscript"/>
        <sz val="9.5"/>
        <color theme="4"/>
        <rFont val="Arial"/>
        <family val="2"/>
        <scheme val="minor"/>
      </rPr>
      <t>(2)</t>
    </r>
  </si>
  <si>
    <r>
      <t>Scope 1 GHG emissions by gas (millions of tonnes of CO</t>
    </r>
    <r>
      <rPr>
        <b/>
        <vertAlign val="subscript"/>
        <sz val="9.5"/>
        <color theme="4"/>
        <rFont val="Arial"/>
        <family val="2"/>
        <scheme val="minor"/>
      </rPr>
      <t>2</t>
    </r>
    <r>
      <rPr>
        <b/>
        <sz val="9.5"/>
        <color theme="4"/>
        <rFont val="Arial"/>
        <family val="2"/>
        <scheme val="minor"/>
      </rPr>
      <t>-e)</t>
    </r>
  </si>
  <si>
    <r>
      <t>Scope 3 GHG emissions by category and emission type (millions of tonnes of CO</t>
    </r>
    <r>
      <rPr>
        <b/>
        <vertAlign val="subscript"/>
        <sz val="9.5"/>
        <color theme="4"/>
        <rFont val="Arial"/>
        <family val="2"/>
      </rPr>
      <t>2</t>
    </r>
    <r>
      <rPr>
        <b/>
        <sz val="9.5"/>
        <color theme="4"/>
        <rFont val="Arial"/>
        <family val="2"/>
      </rPr>
      <t>-e)</t>
    </r>
    <r>
      <rPr>
        <vertAlign val="superscript"/>
        <sz val="9.5"/>
        <color theme="4"/>
        <rFont val="Arial"/>
        <family val="2"/>
      </rPr>
      <t>(1)</t>
    </r>
  </si>
  <si>
    <t>Emission Type</t>
  </si>
  <si>
    <t>1. Purchased goods and services</t>
  </si>
  <si>
    <t>Upstream</t>
  </si>
  <si>
    <t>2. Capital goods</t>
  </si>
  <si>
    <t>3. Fuel and energy-related activities</t>
  </si>
  <si>
    <t>4. Upstream transportation and distribution</t>
  </si>
  <si>
    <t>5. Waste generation in operations</t>
  </si>
  <si>
    <t>Not calculated</t>
  </si>
  <si>
    <t>6. Business travel</t>
  </si>
  <si>
    <t>7. Commuting employees</t>
  </si>
  <si>
    <t>9. Downstream transportation and distribution</t>
  </si>
  <si>
    <t>Downstream</t>
  </si>
  <si>
    <t>10. Processing of sold products</t>
  </si>
  <si>
    <t>11. Use of sold products</t>
  </si>
  <si>
    <t>12. End-of-life treatment of sold products</t>
  </si>
  <si>
    <t>N/A</t>
  </si>
  <si>
    <r>
      <t>13. Downstream leased assets</t>
    </r>
    <r>
      <rPr>
        <vertAlign val="superscript"/>
        <sz val="9.5"/>
        <color theme="4"/>
        <rFont val="Arial"/>
        <family val="2"/>
      </rPr>
      <t>(2)</t>
    </r>
  </si>
  <si>
    <t>Not applicable</t>
  </si>
  <si>
    <r>
      <t>14. Franchises</t>
    </r>
    <r>
      <rPr>
        <vertAlign val="superscript"/>
        <sz val="9.5"/>
        <color theme="4"/>
        <rFont val="Arial"/>
        <family val="2"/>
      </rPr>
      <t>(2)</t>
    </r>
  </si>
  <si>
    <r>
      <t>15. Investments</t>
    </r>
    <r>
      <rPr>
        <vertAlign val="superscript"/>
        <sz val="9.5"/>
        <color theme="4"/>
        <rFont val="Arial"/>
        <family val="2"/>
      </rPr>
      <t>(3)</t>
    </r>
  </si>
  <si>
    <r>
      <t>65.6</t>
    </r>
    <r>
      <rPr>
        <vertAlign val="superscript"/>
        <sz val="9.5"/>
        <color theme="4"/>
        <rFont val="Arial"/>
        <family val="2"/>
      </rPr>
      <t>(4)</t>
    </r>
  </si>
  <si>
    <r>
      <t>106.0</t>
    </r>
    <r>
      <rPr>
        <vertAlign val="superscript"/>
        <sz val="9.5"/>
        <color theme="4"/>
        <rFont val="Arial"/>
        <family val="2"/>
      </rPr>
      <t>(5)</t>
    </r>
  </si>
  <si>
    <t>Carbon Intensity</t>
  </si>
  <si>
    <r>
      <t>Facility (tonnes CO</t>
    </r>
    <r>
      <rPr>
        <b/>
        <vertAlign val="subscript"/>
        <sz val="9.5"/>
        <color theme="4"/>
        <rFont val="Arial"/>
        <family val="2"/>
      </rPr>
      <t>2</t>
    </r>
    <r>
      <rPr>
        <b/>
        <sz val="9.5"/>
        <color theme="4"/>
        <rFont val="Arial"/>
        <family val="2"/>
      </rPr>
      <t>-e / tonnes production)</t>
    </r>
    <r>
      <rPr>
        <vertAlign val="superscript"/>
        <sz val="9.5"/>
        <color theme="4"/>
        <rFont val="Arial"/>
        <family val="2"/>
      </rPr>
      <t>(1)</t>
    </r>
  </si>
  <si>
    <r>
      <t>Cannington</t>
    </r>
    <r>
      <rPr>
        <vertAlign val="superscript"/>
        <sz val="9.5"/>
        <color theme="4"/>
        <rFont val="Arial"/>
        <family val="2"/>
      </rPr>
      <t>(2)</t>
    </r>
  </si>
  <si>
    <r>
      <t>Illawarra Metallurgical Coal (IMC)</t>
    </r>
    <r>
      <rPr>
        <vertAlign val="superscript"/>
        <sz val="9.5"/>
        <color theme="4"/>
        <rFont val="Arial"/>
        <family val="2"/>
      </rPr>
      <t>(3)</t>
    </r>
  </si>
  <si>
    <t>South Africa Manganese (Hotazel Manganese Mines and Metalloys operations)</t>
  </si>
  <si>
    <t>Carbon Offsets Retired</t>
  </si>
  <si>
    <t>Project description</t>
  </si>
  <si>
    <t>Type of offset units</t>
  </si>
  <si>
    <t>Registry</t>
  </si>
  <si>
    <t>Jurisdiction</t>
  </si>
  <si>
    <t>Transaction type</t>
  </si>
  <si>
    <t>Operation / Facility</t>
  </si>
  <si>
    <t>Details</t>
  </si>
  <si>
    <t>Number of units</t>
  </si>
  <si>
    <t>Curranyalpa Human-Induced Regeneration Project</t>
  </si>
  <si>
    <t>Australian Carbon Credit Units (ACCU)</t>
  </si>
  <si>
    <t>Australian National Registry of Emissions Units</t>
  </si>
  <si>
    <t>GEM01</t>
  </si>
  <si>
    <t>Excess emissions from 2020-21 National Greenhouse and 
 Energy Reporting (NGER) resubmission</t>
  </si>
  <si>
    <t>National Regulatory Reporting</t>
  </si>
  <si>
    <r>
      <t>Australia - Safeguard mechanism (SGM) facilities (tonnes of CO</t>
    </r>
    <r>
      <rPr>
        <b/>
        <vertAlign val="subscript"/>
        <sz val="9.5"/>
        <color theme="4"/>
        <rFont val="Arial"/>
        <family val="2"/>
      </rPr>
      <t>2</t>
    </r>
    <r>
      <rPr>
        <b/>
        <sz val="9.5"/>
        <color theme="4"/>
        <rFont val="Arial"/>
        <family val="2"/>
      </rPr>
      <t>-e)</t>
    </r>
    <r>
      <rPr>
        <vertAlign val="superscript"/>
        <sz val="9.5"/>
        <color theme="4"/>
        <rFont val="Arial"/>
        <family val="2"/>
      </rPr>
      <t>(1)</t>
    </r>
  </si>
  <si>
    <t>FY22 SGM
Baseline</t>
  </si>
  <si>
    <r>
      <t>FY22 Scope 1 Covered Emissions</t>
    </r>
    <r>
      <rPr>
        <b/>
        <vertAlign val="superscript"/>
        <sz val="9.5"/>
        <color theme="4"/>
        <rFont val="Arial"/>
        <family val="2"/>
      </rPr>
      <t>(2)</t>
    </r>
  </si>
  <si>
    <t>Scope 1 and 2 GHG emissions methodology</t>
  </si>
  <si>
    <t>Scope 3 GHG emissions methodology</t>
  </si>
  <si>
    <t>Scope 3 Categories</t>
  </si>
  <si>
    <t>Category</t>
  </si>
  <si>
    <t>Inclusions</t>
  </si>
  <si>
    <t>Exclusions</t>
  </si>
  <si>
    <t>Rationale</t>
  </si>
  <si>
    <t>Data source</t>
  </si>
  <si>
    <t>Calculation method</t>
  </si>
  <si>
    <t>1.    Purchased goods and services</t>
  </si>
  <si>
    <t>Not considered as material but included for completeness.</t>
  </si>
  <si>
    <t>Spend-based method from the GHG Protocol Scope 3 Guidance.</t>
  </si>
  <si>
    <t>2.    Capital goods</t>
  </si>
  <si>
    <t>None.</t>
  </si>
  <si>
    <t>3.    Fuel and energy related activities</t>
  </si>
  <si>
    <t xml:space="preserve">Scope 1 and 2 emissions from fuel and energy are material; hence Scope 3 for this category is of interest. </t>
  </si>
  <si>
    <t>Fuel and energy consumption data extracted from internal databases. Emissions factors from Australian National Greenhouse Accounts (NGA) and the UK Greenhouse gas reporting conversion factors (DEFRA).</t>
  </si>
  <si>
    <t xml:space="preserve">Average data from WRI Greenhouse Gas Protocol - Technical Guidance for Calculating Scope 3 Emissions. </t>
  </si>
  <si>
    <t>4.    Upstream transportation and distribution</t>
  </si>
  <si>
    <t>Road and rail transport provided by third parties.</t>
  </si>
  <si>
    <t>5.    Waste generated in operations</t>
  </si>
  <si>
    <t>Not calculated.</t>
  </si>
  <si>
    <t>Not considered as material – most waste does not produce GHG emissions.</t>
  </si>
  <si>
    <t>6.    Business travel</t>
  </si>
  <si>
    <t>Business travel for which distance data is not available (e.g. car hire).</t>
  </si>
  <si>
    <t>Air and rail travel data from our corporate travel provider, which was categorised by distance into domestic, short haul and long haul.
Transport emission factors were sourced from DEFRA (UK). The air travel factors used do not include radiative forcing.</t>
  </si>
  <si>
    <t>Distance based method from the GHG Protocol Scope 3 Guidance.</t>
  </si>
  <si>
    <t>7.    Commuting employees</t>
  </si>
  <si>
    <t>Charter flights for fly-in, fly-out workers.</t>
  </si>
  <si>
    <t>All other commuting employees for which data is unavailable.</t>
  </si>
  <si>
    <t xml:space="preserve">Air travel data from our charter flight providers for Cannington and Groote Eylandt Mining Company, which was categorised by distance into domestic, short haul and long haul. 
Transport emission factors were sourced from DEFRA (UK). The air travel factors used do not include radiative forcing. </t>
  </si>
  <si>
    <t>8.    Upstream leased assets</t>
  </si>
  <si>
    <t>9.    Downstream transportation and distribution</t>
  </si>
  <si>
    <t>Container shipments, road and rail transport provided by third parties.</t>
  </si>
  <si>
    <t>10.  Processing of sold products</t>
  </si>
  <si>
    <t>Processing of alumina into aluminium ingot and aluminium ingot into aluminium sheet.
Processing of manganese ore to alloys and copper to copper wire.</t>
  </si>
  <si>
    <t>Considered to be one of the most material sources of South32’s Scope 3 GHG emissions.</t>
  </si>
  <si>
    <t>Average data method from the GHG Protocol Scope 3 Guidance.</t>
  </si>
  <si>
    <t>11.  Use of sold products</t>
  </si>
  <si>
    <t>Combustion of coking coal.</t>
  </si>
  <si>
    <t>Sales volumes were sourced from internal systems. Factors were sourced from the Australian National Greenhouse Accounts (NGA).</t>
  </si>
  <si>
    <t>Calculation method for direct use-phase emissions from fuels and feedstocks.</t>
  </si>
  <si>
    <t>12.  End-of-life treatment of sold products</t>
  </si>
  <si>
    <t>13.  Downstream leased assets</t>
  </si>
  <si>
    <t>South32 does not have downstream leased assets.</t>
  </si>
  <si>
    <t>14.  Franchises</t>
  </si>
  <si>
    <t>South32 does not have franchised operations.</t>
  </si>
  <si>
    <t>15.  Investments</t>
  </si>
  <si>
    <t>Contributes to South32’s climate change risk exposure.</t>
  </si>
  <si>
    <t>Proportional Scope 1 and Scope 2 emissions of equity investments.</t>
  </si>
  <si>
    <t>PORTFOLIO RESILIENCE</t>
  </si>
  <si>
    <t>Portfolio Resilience</t>
  </si>
  <si>
    <t>In FY21, we developed a 1.5°C scenario (the FY21 1.5°C scenario) and analysed the potential impacts on commodity demand to test the resilience of our portfolio under a rapid global transition. In FY23, we updated our 1.5°C scenario (the FY23 1.5°C scenario) with support from Vivid Economics, a McKinsey &amp; Company, to reflect rapidly evolving climate science, markets and changing stakeholder expectations.</t>
  </si>
  <si>
    <t>Policy summary</t>
  </si>
  <si>
    <r>
      <t>CO</t>
    </r>
    <r>
      <rPr>
        <vertAlign val="subscript"/>
        <sz val="9.5"/>
        <color rgb="FF304242"/>
        <rFont val="Arial"/>
        <family val="2"/>
      </rPr>
      <t>2</t>
    </r>
    <r>
      <rPr>
        <sz val="9.5"/>
        <color rgb="FF304242"/>
        <rFont val="Arial"/>
        <family val="2"/>
      </rPr>
      <t xml:space="preserve"> emissions </t>
    </r>
  </si>
  <si>
    <t xml:space="preserve">Negative emissions </t>
  </si>
  <si>
    <t xml:space="preserve">Electricity </t>
  </si>
  <si>
    <t>Renewable deployment</t>
  </si>
  <si>
    <t xml:space="preserve">Industry </t>
  </si>
  <si>
    <t>Decarbonisation through switch to hydrogen and carbon capture, utilisation and storage. From 2030, all new industry capacity additions are near zero emissions.</t>
  </si>
  <si>
    <t xml:space="preserve">Transport </t>
  </si>
  <si>
    <t>Hydrogen</t>
  </si>
  <si>
    <t>Primary differences between South32’s FY23 1.5ºC scenario and our base case</t>
  </si>
  <si>
    <t xml:space="preserve">Primary differences between South32's FY21 1.5ºC scenario and FY23 1.5ºC scenario </t>
  </si>
  <si>
    <t>Carbon Pricing</t>
  </si>
  <si>
    <t xml:space="preserve">Carbon pricing is a key policy tool and enabler to support the global transition to a low-carbon world. We use an internal carbon price to inform our strategic business decisions. </t>
  </si>
  <si>
    <t>INDUSTRY ASSOCIATIONS</t>
  </si>
  <si>
    <t>Summary of alignment with industry associations</t>
  </si>
  <si>
    <t>Industry Association</t>
  </si>
  <si>
    <t>Review</t>
  </si>
  <si>
    <t>Alignment with South32</t>
  </si>
  <si>
    <t>Arizona Mining Association (AMA)</t>
  </si>
  <si>
    <t>Arizona, USA</t>
  </si>
  <si>
    <t>Australian Aluminium Council (AAC)</t>
  </si>
  <si>
    <t>Australian Coal Association Research Program (ACARP)</t>
  </si>
  <si>
    <t>Brazilian Aluminium Association (ABAL)</t>
  </si>
  <si>
    <t>Business Council of Australia (BCA)</t>
  </si>
  <si>
    <t>Business Leadership South Africa (BLSA)</t>
  </si>
  <si>
    <t>Carbon Market Institute (CMI)</t>
  </si>
  <si>
    <t>Chamber of Minerals and Energy (CME)</t>
  </si>
  <si>
    <t>Western Australia, Australia</t>
  </si>
  <si>
    <t>Industrial Gas Users Association (IGUA)</t>
  </si>
  <si>
    <t>International Council on Mining and Metals (ICMM)</t>
  </si>
  <si>
    <t>Global</t>
  </si>
  <si>
    <t>International Aluminium Institute (IAI)</t>
  </si>
  <si>
    <t>Low Emissions Technology Australia (LETA)</t>
  </si>
  <si>
    <t>Minerals Council Australia (MCA)</t>
  </si>
  <si>
    <t>Minerals Council South Africa (Minerals Council)</t>
  </si>
  <si>
    <t>Minerals Exploration CRC (ME CRC)</t>
  </si>
  <si>
    <t>National Business Initiative (NBI)</t>
  </si>
  <si>
    <t>New South Wales Minerals Council (NSWMC)</t>
  </si>
  <si>
    <t>NSW, Australia</t>
  </si>
  <si>
    <t>Queensland Resources Council (QRC)</t>
  </si>
  <si>
    <t>Queensland, Australia</t>
  </si>
  <si>
    <t>South African National Energy Association (SANEA)</t>
  </si>
  <si>
    <t>MANAGING OUR ENVIRONMENTAL IMPACT</t>
  </si>
  <si>
    <t>WATER</t>
  </si>
  <si>
    <t xml:space="preserve">Water accounting overview </t>
  </si>
  <si>
    <t>Source/destination</t>
  </si>
  <si>
    <t>Type 1</t>
  </si>
  <si>
    <t>Type 2</t>
  </si>
  <si>
    <t>Type 3</t>
  </si>
  <si>
    <t>High</t>
  </si>
  <si>
    <t>Low</t>
  </si>
  <si>
    <t>FY23
Total</t>
  </si>
  <si>
    <t>FY22 
Total</t>
  </si>
  <si>
    <t>FY21 
Total</t>
  </si>
  <si>
    <t xml:space="preserve">FY20 
Total </t>
  </si>
  <si>
    <t>FY19
Total</t>
  </si>
  <si>
    <t>Operational water</t>
  </si>
  <si>
    <t>Surface water</t>
  </si>
  <si>
    <t>Groundwater</t>
  </si>
  <si>
    <t>Seawater</t>
  </si>
  <si>
    <t>Third party water</t>
  </si>
  <si>
    <t>Other</t>
  </si>
  <si>
    <t>Other managed water</t>
  </si>
  <si>
    <r>
      <t>Other managed water consumption</t>
    </r>
    <r>
      <rPr>
        <vertAlign val="superscript"/>
        <sz val="9.5"/>
        <color theme="4"/>
        <rFont val="Arial"/>
        <family val="2"/>
        <scheme val="minor"/>
      </rPr>
      <t>(2)</t>
    </r>
  </si>
  <si>
    <r>
      <t>Combined water</t>
    </r>
    <r>
      <rPr>
        <vertAlign val="superscript"/>
        <sz val="9.5"/>
        <color theme="3"/>
        <rFont val="Arial"/>
        <family val="2"/>
        <scheme val="minor"/>
      </rPr>
      <t>(1)</t>
    </r>
  </si>
  <si>
    <t>Total water consumption</t>
  </si>
  <si>
    <r>
      <t>Total discharge</t>
    </r>
    <r>
      <rPr>
        <vertAlign val="superscript"/>
        <sz val="9.5"/>
        <color theme="4"/>
        <rFont val="Arial"/>
        <family val="2"/>
        <scheme val="minor"/>
      </rPr>
      <t>(3)</t>
    </r>
  </si>
  <si>
    <t>Additional water metrics</t>
  </si>
  <si>
    <r>
      <t>Efficiency (percentage)</t>
    </r>
    <r>
      <rPr>
        <vertAlign val="superscript"/>
        <sz val="9.5"/>
        <color theme="4"/>
        <rFont val="Arial"/>
        <family val="2"/>
        <scheme val="minor"/>
      </rPr>
      <t>(4)</t>
    </r>
  </si>
  <si>
    <t>Operations with water-related material risk</t>
  </si>
  <si>
    <t>Megalitres per annum</t>
  </si>
  <si>
    <t>Source / destination</t>
  </si>
  <si>
    <t>Worsley 
Alumina 
Refinery</t>
  </si>
  <si>
    <t>Hotazel Manganese Mines</t>
  </si>
  <si>
    <t>FY23 
Total</t>
  </si>
  <si>
    <r>
      <t>62.5</t>
    </r>
    <r>
      <rPr>
        <i/>
        <vertAlign val="superscript"/>
        <sz val="9.5"/>
        <color theme="4"/>
        <rFont val="Arial"/>
        <family val="2"/>
        <scheme val="minor"/>
      </rPr>
      <t>(5)</t>
    </r>
  </si>
  <si>
    <r>
      <t>59.5</t>
    </r>
    <r>
      <rPr>
        <i/>
        <vertAlign val="superscript"/>
        <sz val="9.5"/>
        <color theme="4"/>
        <rFont val="Arial"/>
        <family val="2"/>
        <scheme val="minor"/>
      </rPr>
      <t>(5)</t>
    </r>
  </si>
  <si>
    <r>
      <t>34,435</t>
    </r>
    <r>
      <rPr>
        <i/>
        <vertAlign val="superscript"/>
        <sz val="9.5"/>
        <color theme="4"/>
        <rFont val="Arial"/>
        <family val="2"/>
        <scheme val="minor"/>
      </rPr>
      <t>(5)</t>
    </r>
  </si>
  <si>
    <r>
      <t>33,738</t>
    </r>
    <r>
      <rPr>
        <i/>
        <vertAlign val="superscript"/>
        <sz val="9.5"/>
        <color theme="4"/>
        <rFont val="Arial"/>
        <family val="2"/>
        <scheme val="minor"/>
      </rPr>
      <t>(5)</t>
    </r>
  </si>
  <si>
    <r>
      <t>Operations in areas of baseline water stress</t>
    </r>
    <r>
      <rPr>
        <vertAlign val="superscript"/>
        <sz val="12"/>
        <color theme="4"/>
        <rFont val="Arial"/>
        <family val="2"/>
        <scheme val="minor"/>
      </rPr>
      <t>(1)</t>
    </r>
  </si>
  <si>
    <r>
      <t>Type 1</t>
    </r>
    <r>
      <rPr>
        <vertAlign val="superscript"/>
        <sz val="9.5"/>
        <color theme="4"/>
        <rFont val="Arial"/>
        <family val="2"/>
        <scheme val="minor"/>
      </rPr>
      <t>(8)</t>
    </r>
  </si>
  <si>
    <r>
      <t>FY23 
Total</t>
    </r>
    <r>
      <rPr>
        <vertAlign val="superscript"/>
        <sz val="9.5"/>
        <color theme="4"/>
        <rFont val="Arial"/>
        <family val="2"/>
        <scheme val="minor"/>
      </rPr>
      <t>(2)</t>
    </r>
  </si>
  <si>
    <r>
      <t>FY22 
Total</t>
    </r>
    <r>
      <rPr>
        <b/>
        <vertAlign val="superscript"/>
        <sz val="9.5"/>
        <color theme="4"/>
        <rFont val="Arial"/>
        <family val="2"/>
        <scheme val="minor"/>
      </rPr>
      <t xml:space="preserve"> </t>
    </r>
  </si>
  <si>
    <r>
      <t>FY21 
Total</t>
    </r>
    <r>
      <rPr>
        <b/>
        <vertAlign val="superscript"/>
        <sz val="9.5"/>
        <color theme="4"/>
        <rFont val="Arial"/>
        <family val="2"/>
        <scheme val="minor"/>
      </rPr>
      <t xml:space="preserve"> </t>
    </r>
  </si>
  <si>
    <t>FY20 
Total</t>
  </si>
  <si>
    <r>
      <t>Other managed water consumption</t>
    </r>
    <r>
      <rPr>
        <vertAlign val="superscript"/>
        <sz val="9.5"/>
        <color theme="4"/>
        <rFont val="Arial"/>
        <family val="2"/>
      </rPr>
      <t>(4)</t>
    </r>
  </si>
  <si>
    <r>
      <t>Combined water</t>
    </r>
    <r>
      <rPr>
        <vertAlign val="superscript"/>
        <sz val="9.5"/>
        <color theme="3"/>
        <rFont val="Arial"/>
        <family val="2"/>
      </rPr>
      <t>(3)</t>
    </r>
  </si>
  <si>
    <r>
      <t>14,998</t>
    </r>
    <r>
      <rPr>
        <vertAlign val="superscript"/>
        <sz val="9.5"/>
        <color theme="4"/>
        <rFont val="Arial"/>
        <family val="2"/>
        <scheme val="minor"/>
      </rPr>
      <t>(8)</t>
    </r>
  </si>
  <si>
    <r>
      <t>Total discharge</t>
    </r>
    <r>
      <rPr>
        <vertAlign val="superscript"/>
        <sz val="9.5"/>
        <color theme="4"/>
        <rFont val="Arial"/>
        <family val="2"/>
      </rPr>
      <t>(5)</t>
    </r>
  </si>
  <si>
    <r>
      <t>Efficiency (percentage)</t>
    </r>
    <r>
      <rPr>
        <vertAlign val="superscript"/>
        <sz val="9.5"/>
        <color theme="4"/>
        <rFont val="Arial"/>
        <family val="2"/>
      </rPr>
      <t>(6)</t>
    </r>
  </si>
  <si>
    <r>
      <t>51.8</t>
    </r>
    <r>
      <rPr>
        <i/>
        <vertAlign val="superscript"/>
        <sz val="9.5"/>
        <color theme="4"/>
        <rFont val="Arial"/>
        <family val="2"/>
        <scheme val="minor"/>
      </rPr>
      <t>(7)</t>
    </r>
  </si>
  <si>
    <r>
      <t>49.0</t>
    </r>
    <r>
      <rPr>
        <i/>
        <vertAlign val="superscript"/>
        <sz val="9.5"/>
        <color theme="4"/>
        <rFont val="Arial"/>
        <family val="2"/>
        <scheme val="minor"/>
      </rPr>
      <t>(7)</t>
    </r>
  </si>
  <si>
    <r>
      <t>38.0</t>
    </r>
    <r>
      <rPr>
        <i/>
        <vertAlign val="superscript"/>
        <sz val="9.5"/>
        <color theme="4"/>
        <rFont val="Arial"/>
        <family val="2"/>
        <scheme val="minor"/>
      </rPr>
      <t>(7)</t>
    </r>
  </si>
  <si>
    <r>
      <t>21,730</t>
    </r>
    <r>
      <rPr>
        <vertAlign val="superscript"/>
        <sz val="9.5"/>
        <color theme="4"/>
        <rFont val="Arial"/>
        <family val="2"/>
        <scheme val="minor"/>
      </rPr>
      <t>(7)</t>
    </r>
  </si>
  <si>
    <r>
      <t>21,569</t>
    </r>
    <r>
      <rPr>
        <vertAlign val="superscript"/>
        <sz val="9.5"/>
        <color theme="4"/>
        <rFont val="Arial"/>
        <family val="2"/>
        <scheme val="minor"/>
      </rPr>
      <t>(7)</t>
    </r>
  </si>
  <si>
    <r>
      <t>44,673</t>
    </r>
    <r>
      <rPr>
        <vertAlign val="superscript"/>
        <sz val="9.5"/>
        <color theme="4"/>
        <rFont val="Arial"/>
        <family val="2"/>
        <scheme val="minor"/>
      </rPr>
      <t>(7)</t>
    </r>
  </si>
  <si>
    <t>.</t>
  </si>
  <si>
    <t>Incidents of non-compliance associated with water quality permits, standards, and regulations</t>
  </si>
  <si>
    <t>Number</t>
  </si>
  <si>
    <t xml:space="preserve">
</t>
  </si>
  <si>
    <t>BIODIVERSITY</t>
  </si>
  <si>
    <t>Landholdings, disturbed land, rehabilitated land and conservation</t>
  </si>
  <si>
    <t>Total South32 landholdings – land owned, leased or managed (hectares)</t>
  </si>
  <si>
    <t>Total land disturbed (hectares)</t>
  </si>
  <si>
    <t>Total land rehabilitated (hectares)</t>
  </si>
  <si>
    <t>Total land disturbed and not yet rehabilitated (hectares)</t>
  </si>
  <si>
    <r>
      <t>Total land rehabilitated against total land disturbed</t>
    </r>
    <r>
      <rPr>
        <vertAlign val="superscript"/>
        <sz val="9.5"/>
        <color theme="4"/>
        <rFont val="Arial"/>
        <family val="2"/>
        <scheme val="minor"/>
      </rPr>
      <t xml:space="preserve">(1) </t>
    </r>
    <r>
      <rPr>
        <sz val="9.5"/>
        <color theme="4"/>
        <rFont val="Arial"/>
        <family val="2"/>
        <scheme val="minor"/>
      </rPr>
      <t>(percentage)</t>
    </r>
  </si>
  <si>
    <t>Newly disturbed land (hectares)</t>
  </si>
  <si>
    <t>Newly rehabilitated land (hectares)</t>
  </si>
  <si>
    <t>Land set aside for conservation during the year (hectares)</t>
  </si>
  <si>
    <t>Total land set aside for conservation (hectares)</t>
  </si>
  <si>
    <r>
      <t>3,270</t>
    </r>
    <r>
      <rPr>
        <vertAlign val="superscript"/>
        <sz val="9.5"/>
        <color theme="4"/>
        <rFont val="Arial"/>
        <family val="2"/>
        <scheme val="minor"/>
      </rPr>
      <t>(2)</t>
    </r>
  </si>
  <si>
    <t>Biodiversity management</t>
  </si>
  <si>
    <t>Biodiversity management plans implemented, where required</t>
  </si>
  <si>
    <t xml:space="preserve">(1) All required operations have a biodiversity management plan in place. All of our 'operated operations' require biodiversity management plans, excluding Mozal Aluminium. </t>
  </si>
  <si>
    <t>Red list species and national conservation list species by country presence</t>
  </si>
  <si>
    <t>Critically 
endangered</t>
  </si>
  <si>
    <t>Endangered</t>
  </si>
  <si>
    <t>Vulnerable</t>
  </si>
  <si>
    <t>Near
threatened</t>
  </si>
  <si>
    <t>Least concern</t>
  </si>
  <si>
    <r>
      <t>Australia</t>
    </r>
    <r>
      <rPr>
        <vertAlign val="superscript"/>
        <sz val="9.5"/>
        <color theme="4"/>
        <rFont val="Arial"/>
        <family val="2"/>
        <scheme val="minor"/>
      </rPr>
      <t>(1)</t>
    </r>
  </si>
  <si>
    <t>(1) Threatened species are categorised in accordance with the International Union for Conservation of Nature (IUCN) Red List and national conservation lists in the countries in which we operate.</t>
  </si>
  <si>
    <t>Designated protected areas and high conservation value areas</t>
  </si>
  <si>
    <r>
      <t>Type of Operation</t>
    </r>
    <r>
      <rPr>
        <vertAlign val="superscript"/>
        <sz val="9.5"/>
        <color theme="4"/>
        <rFont val="Arial"/>
        <family val="2"/>
      </rPr>
      <t>(1)</t>
    </r>
  </si>
  <si>
    <t>Habitat type</t>
  </si>
  <si>
    <r>
      <t>Area classification</t>
    </r>
    <r>
      <rPr>
        <vertAlign val="superscript"/>
        <sz val="9.5"/>
        <color theme="4"/>
        <rFont val="Arial"/>
        <family val="2"/>
      </rPr>
      <t>(2)</t>
    </r>
  </si>
  <si>
    <t>Area name</t>
  </si>
  <si>
    <r>
      <t>Proximity</t>
    </r>
    <r>
      <rPr>
        <vertAlign val="superscript"/>
        <sz val="9.5"/>
        <color theme="4"/>
        <rFont val="Arial"/>
        <family val="2"/>
      </rPr>
      <t>(3)</t>
    </r>
  </si>
  <si>
    <t>Basis of recognition</t>
  </si>
  <si>
    <t>Designation type</t>
  </si>
  <si>
    <r>
      <t>IUCN category</t>
    </r>
    <r>
      <rPr>
        <vertAlign val="superscript"/>
        <sz val="9.5"/>
        <color theme="4"/>
        <rFont val="Arial"/>
        <family val="2"/>
      </rPr>
      <t>(4)</t>
    </r>
  </si>
  <si>
    <r>
      <t>Size of operational site (ha)</t>
    </r>
    <r>
      <rPr>
        <vertAlign val="superscript"/>
        <sz val="9.5"/>
        <color theme="4"/>
        <rFont val="Arial"/>
        <family val="2"/>
      </rPr>
      <t>(5)</t>
    </r>
  </si>
  <si>
    <t>Size of common land on or overlapping DPA or HCVA (ha)</t>
  </si>
  <si>
    <t>Extractive</t>
  </si>
  <si>
    <t>Maritime</t>
  </si>
  <si>
    <t>DPA</t>
  </si>
  <si>
    <t>Great Barrier Reef</t>
  </si>
  <si>
    <t>Adjacent to</t>
  </si>
  <si>
    <t>Inscribed</t>
  </si>
  <si>
    <t>International</t>
  </si>
  <si>
    <t>IV</t>
  </si>
  <si>
    <t>Great Barrier Reef Marine Park</t>
  </si>
  <si>
    <t>In the area</t>
  </si>
  <si>
    <t>Designated</t>
  </si>
  <si>
    <t>National</t>
  </si>
  <si>
    <t>Ia</t>
  </si>
  <si>
    <t>Great Barrier Reef Coast</t>
  </si>
  <si>
    <t>VI</t>
  </si>
  <si>
    <t>Terrestrial</t>
  </si>
  <si>
    <t>Biodiversity Offset Area on Trepell Special Lease</t>
  </si>
  <si>
    <t>Biodiversity Agreement</t>
  </si>
  <si>
    <t>Not Applicable</t>
  </si>
  <si>
    <t>GEMCO</t>
  </si>
  <si>
    <t>Anindilyakwa Indigenous Protected Area</t>
  </si>
  <si>
    <t>Terrestrial and Inland Waters Protected Areas</t>
  </si>
  <si>
    <t>V</t>
  </si>
  <si>
    <t>Shale Sandstone Transition Forest Offset/APN W</t>
  </si>
  <si>
    <t>Contains portions of</t>
  </si>
  <si>
    <t>Biodiversity Stewardship Agreement</t>
  </si>
  <si>
    <t>Cumberland Plain Woodland Offset/VS6 Offset</t>
  </si>
  <si>
    <t>Designated Environmental Offset</t>
  </si>
  <si>
    <t>Dharawal National Park</t>
  </si>
  <si>
    <t>National Park</t>
  </si>
  <si>
    <t>II</t>
  </si>
  <si>
    <t>Illawarra Escarpment State Conservation Area</t>
  </si>
  <si>
    <t>State Conservation Area</t>
  </si>
  <si>
    <t>WaterNSW Special Area</t>
  </si>
  <si>
    <t>Special Area - Drinking Water Catchment</t>
  </si>
  <si>
    <t>Nepean River Biodiversity Stewardship Site</t>
  </si>
  <si>
    <t>Persoonia hirsuta Offset</t>
  </si>
  <si>
    <t>Cataract River Biodiversity Stewardship Site</t>
  </si>
  <si>
    <t>Extractive/
Manufacturing</t>
  </si>
  <si>
    <t>HCVA</t>
  </si>
  <si>
    <t>Tunnel Road Heath area and heath vegetation types</t>
  </si>
  <si>
    <t>Recognised internally and by the government agency</t>
  </si>
  <si>
    <t>Wandoo Woodland</t>
  </si>
  <si>
    <t>Old Growth Forest</t>
  </si>
  <si>
    <t>Unique Flora Habitats</t>
  </si>
  <si>
    <t>Parque Natural Nacional Paramillo</t>
  </si>
  <si>
    <t>Reserva Natural de la Sociedad Civil Santa Fe</t>
  </si>
  <si>
    <t>Reserva Natural de la Sociedad Civil Santa Isabel</t>
  </si>
  <si>
    <t>Reserva Forestal Protectora Regional Serranìa del Pinche</t>
  </si>
  <si>
    <t>Parque Nacional Natural Munchique</t>
  </si>
  <si>
    <t>Freshwater</t>
  </si>
  <si>
    <t>Del Complejo de Humedadeles de Ayapel</t>
  </si>
  <si>
    <t>Environmental incidents</t>
  </si>
  <si>
    <t>Significant environmental incidents</t>
  </si>
  <si>
    <r>
      <t>1</t>
    </r>
    <r>
      <rPr>
        <vertAlign val="superscript"/>
        <sz val="9.5"/>
        <color theme="4"/>
        <rFont val="Arial"/>
        <family val="2"/>
        <scheme val="minor"/>
      </rPr>
      <t>(1)</t>
    </r>
  </si>
  <si>
    <t xml:space="preserve">(1) In FY19, we had one significant environment event which occurred at Worsley Alumina. The event related to detection of dieback infestation (an infection which impacts native trees in Western Australia) in an area of site that contains a number of threatened species. </t>
  </si>
  <si>
    <t>TAILINGS</t>
  </si>
  <si>
    <t>Tailings waste</t>
  </si>
  <si>
    <r>
      <t>Tailings waste generated and recycled / reused (kilotonnes)</t>
    </r>
    <r>
      <rPr>
        <vertAlign val="superscript"/>
        <sz val="9.5"/>
        <color theme="4"/>
        <rFont val="Arial"/>
        <family val="2"/>
      </rPr>
      <t>(1)</t>
    </r>
  </si>
  <si>
    <t>Total tailings produced</t>
  </si>
  <si>
    <t>Total tailings waste</t>
  </si>
  <si>
    <r>
      <t>Total tailings recycled / reused</t>
    </r>
    <r>
      <rPr>
        <vertAlign val="superscript"/>
        <sz val="9.5"/>
        <color theme="4"/>
        <rFont val="Arial"/>
        <family val="2"/>
      </rPr>
      <t>(2)</t>
    </r>
  </si>
  <si>
    <r>
      <t>Percentage of tailings recycled / reused</t>
    </r>
    <r>
      <rPr>
        <vertAlign val="superscript"/>
        <sz val="9.5"/>
        <color theme="4"/>
        <rFont val="Arial"/>
        <family val="2"/>
      </rPr>
      <t>(2)</t>
    </r>
  </si>
  <si>
    <t>TAILINGS STORAGE FACILITIES</t>
  </si>
  <si>
    <t>South32 Operated Facilities</t>
  </si>
  <si>
    <t>Operation name</t>
  </si>
  <si>
    <t>Wessels</t>
  </si>
  <si>
    <t>Mamatwan</t>
  </si>
  <si>
    <t>Groote Eylandt Mining Company</t>
  </si>
  <si>
    <t>Metalloys</t>
  </si>
  <si>
    <t>Illawarra</t>
  </si>
  <si>
    <t>1. Tailings Facility name</t>
  </si>
  <si>
    <t>BRDA 1</t>
  </si>
  <si>
    <t>BRDA 2</t>
  </si>
  <si>
    <t>BRDA 4</t>
  </si>
  <si>
    <t>BRDA 4X</t>
  </si>
  <si>
    <t>BRDA 5</t>
  </si>
  <si>
    <t>SEP 1</t>
  </si>
  <si>
    <t>SEP 4</t>
  </si>
  <si>
    <t>SEP 3</t>
  </si>
  <si>
    <t>Cell 1</t>
  </si>
  <si>
    <t>Cell 2</t>
  </si>
  <si>
    <t>Cell 3</t>
  </si>
  <si>
    <t>Sajana TSF</t>
  </si>
  <si>
    <t>Slimes Dam</t>
  </si>
  <si>
    <t>Adams pit</t>
  </si>
  <si>
    <t>Mamatwan slimes TSF</t>
  </si>
  <si>
    <t>Middelplaats TSF</t>
  </si>
  <si>
    <t>TSF5</t>
  </si>
  <si>
    <t>TSF6</t>
  </si>
  <si>
    <t>TSF7</t>
  </si>
  <si>
    <t>TSF8</t>
  </si>
  <si>
    <t>TSF10</t>
  </si>
  <si>
    <t>TSF11</t>
  </si>
  <si>
    <t>TSF13</t>
  </si>
  <si>
    <t>TSF15</t>
  </si>
  <si>
    <t>TSF18</t>
  </si>
  <si>
    <t>TSF20</t>
  </si>
  <si>
    <t>New North Plant Sludge Dam</t>
  </si>
  <si>
    <t>New West Plant Sludge Dam</t>
  </si>
  <si>
    <t>West Cliff Emplacement Area (Stages 1 - 4)</t>
  </si>
  <si>
    <t>Filtered tailings facility</t>
  </si>
  <si>
    <t>2. Location</t>
  </si>
  <si>
    <t>-33.222, 116.080</t>
  </si>
  <si>
    <t>-33.218, 116.073</t>
  </si>
  <si>
    <t>-33.222, 116.065</t>
  </si>
  <si>
    <t>-33.211, 116.064</t>
  </si>
  <si>
    <t>-33.244, 116.056</t>
  </si>
  <si>
    <t>-33.231, 116.082</t>
  </si>
  <si>
    <t>-33.229, 116.083</t>
  </si>
  <si>
    <t>-33.229, 116.080</t>
  </si>
  <si>
    <t>-21.854, 140.910</t>
  </si>
  <si>
    <t>-21.850, 140.906</t>
  </si>
  <si>
    <t>-21.845, 140.901</t>
  </si>
  <si>
    <t>7.893, -75.525</t>
  </si>
  <si>
    <t>-27.112, 22.860</t>
  </si>
  <si>
    <t>-27.381, 22.987</t>
  </si>
  <si>
    <t>-27.397, 22.991</t>
  </si>
  <si>
    <t>-27.369, 22.931</t>
  </si>
  <si>
    <t>-13.975, 136.434</t>
  </si>
  <si>
    <t>-13.980, 136.433</t>
  </si>
  <si>
    <t>-13.977, 136.428</t>
  </si>
  <si>
    <t>-13.993, 136.439</t>
  </si>
  <si>
    <t>-13.988, 136.432</t>
  </si>
  <si>
    <t>-13.996, 136.449</t>
  </si>
  <si>
    <t>-14.013, 136.449</t>
  </si>
  <si>
    <t>-14.027, 136.435</t>
  </si>
  <si>
    <t>-13.995, 136.430</t>
  </si>
  <si>
    <t>.-13.999, 136.436</t>
  </si>
  <si>
    <t>-26.568, 27.988</t>
  </si>
  <si>
    <t>-26.561, 27.986</t>
  </si>
  <si>
    <t>-34.222, 150.817</t>
  </si>
  <si>
    <t>31.466, -110.728</t>
  </si>
  <si>
    <t>3. Ownership</t>
  </si>
  <si>
    <t>JV,Operated</t>
  </si>
  <si>
    <t>Owned,Operated</t>
  </si>
  <si>
    <t>Owned, Operated</t>
  </si>
  <si>
    <t>4. Status</t>
  </si>
  <si>
    <t>Closed</t>
  </si>
  <si>
    <t>Inactive</t>
  </si>
  <si>
    <t>5. Date of initial operation</t>
  </si>
  <si>
    <t>1983</t>
  </si>
  <si>
    <t>1987</t>
  </si>
  <si>
    <t>1994</t>
  </si>
  <si>
    <t>2002</t>
  </si>
  <si>
    <t>2017</t>
  </si>
  <si>
    <t>1984</t>
  </si>
  <si>
    <t>1997</t>
  </si>
  <si>
    <t>2014</t>
  </si>
  <si>
    <t>1973</t>
  </si>
  <si>
    <t>1984-1985</t>
  </si>
  <si>
    <t>1972</t>
  </si>
  <si>
    <t>1999</t>
  </si>
  <si>
    <t>2007</t>
  </si>
  <si>
    <t>2010</t>
  </si>
  <si>
    <t>2018</t>
  </si>
  <si>
    <t>2016</t>
  </si>
  <si>
    <t>1998</t>
  </si>
  <si>
    <t>1975</t>
  </si>
  <si>
    <t>6. Is the dam currently operated or closed as per currently approved design?</t>
  </si>
  <si>
    <t>Yes</t>
  </si>
  <si>
    <t>No</t>
  </si>
  <si>
    <t>7. Raising method</t>
  </si>
  <si>
    <t>Upstream,  Modified Centreline</t>
  </si>
  <si>
    <t>Upstream,  Downstream</t>
  </si>
  <si>
    <t>Modified Centreline</t>
  </si>
  <si>
    <t>Centreline, upstream</t>
  </si>
  <si>
    <t>Centreline, Upstream</t>
  </si>
  <si>
    <t>Downstream, other</t>
  </si>
  <si>
    <t>Single</t>
  </si>
  <si>
    <t>Centreline, Downstream</t>
  </si>
  <si>
    <t xml:space="preserve">8. Current maximum height (lowest downstream toe to crest) </t>
  </si>
  <si>
    <t>9. Current tailings storage impoundment volume (Mm3)</t>
  </si>
  <si>
    <t>10. Planned tailings storage impoundment volume in 5 years time (Mm3)</t>
  </si>
  <si>
    <t>11. Most recent independent expert review</t>
  </si>
  <si>
    <t>June 2022</t>
  </si>
  <si>
    <t xml:space="preserve"> November 2021</t>
  </si>
  <si>
    <t>September 2022</t>
  </si>
  <si>
    <t>February 2022</t>
  </si>
  <si>
    <t>February, 2022</t>
  </si>
  <si>
    <t>April 2021</t>
  </si>
  <si>
    <t>November 2021</t>
  </si>
  <si>
    <t>12. Do you have full and complete relevant engineering records including design, construction, operation, maintenance, and/or closure?</t>
  </si>
  <si>
    <t>Partial</t>
  </si>
  <si>
    <t>13.  What is your hazard categorisation of this facility, based on the consequence of failure?</t>
  </si>
  <si>
    <t>Low / Low</t>
  </si>
  <si>
    <t>High B / Very High</t>
  </si>
  <si>
    <t>Low / High</t>
  </si>
  <si>
    <t>High B / High</t>
  </si>
  <si>
    <t>High C / High</t>
  </si>
  <si>
    <t>High / High</t>
  </si>
  <si>
    <t>Significant / Significant</t>
  </si>
  <si>
    <t>Low / Significant</t>
  </si>
  <si>
    <t>Small Category 1 / Low</t>
  </si>
  <si>
    <t>Significant</t>
  </si>
  <si>
    <t>14. What guideline do you follow for the classification system?</t>
  </si>
  <si>
    <t>ANCOLD / GISTM</t>
  </si>
  <si>
    <t>GNR / GISTM</t>
  </si>
  <si>
    <t>GISTM - ANNEX 2 - Table 1: Consequence Classification Matrix</t>
  </si>
  <si>
    <t>15. Has this facility, at any point in its history, failed to be confirmed or certified as stable, or experienced notable stability concerns, as identified by an independent engineer?</t>
  </si>
  <si>
    <t>16. Do you have internal/in house engineering specialist oversight of this facility? Or do you have external engineering support for this purpose?</t>
  </si>
  <si>
    <t>Both</t>
  </si>
  <si>
    <t>External</t>
  </si>
  <si>
    <t>17. Has a formal analysis of the downstream impact on communities, ecosystems and critical infrastructure in the event of catastrophic failure been undertaken and to reflect final conditions? If so, when did this assessment take place?</t>
  </si>
  <si>
    <t>Yes, 2012</t>
  </si>
  <si>
    <t>Yes, 2018</t>
  </si>
  <si>
    <t>Yes, 2020</t>
  </si>
  <si>
    <t>Yes, 2023</t>
  </si>
  <si>
    <t>Not Applicable - No downstream receptors</t>
  </si>
  <si>
    <t>Yes, 2021</t>
  </si>
  <si>
    <t>Yes, 2022</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</si>
  <si>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</si>
  <si>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</si>
  <si>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</si>
  <si>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Q18.TSF closure included in Cannington site closure plan. Closure capping trials are currently underway.</t>
  </si>
  <si>
    <t>The facility is inactive and is undergoing formal closure planning.
Q18.Closure design and reporting is currently being developed by third party consultant as part of GISTM implementation.</t>
  </si>
  <si>
    <t>Q10.The dam is currently being re-mined to recover the concentrate product and sold to the market. Minimal concurrent deposition is occurring during re-mining operations. 
18. Closure is included in the overall Wessels closure plan with rehabilitation of area as part general surface rehabilitation.</t>
  </si>
  <si>
    <t>Q1. This is an additional TSF identified during the GISTM implementation and internal auditing.
Q11. No known independent expert review. This will need to be developed with continued GISTM implementation.
Q18. Facility has been covered in topsoil and has general surface rehabilitation with grass cover.</t>
  </si>
  <si>
    <t>Q1. This is an additional TSF identified during the GISTM implementation and internal auditing.
Q5. Unknown at this time and being investigated.
Q11. No known independent expert review. This will need to be developed with continued GISTM implementation.</t>
  </si>
  <si>
    <t>Q7. Not a tailings dam - dry coal wash emplacement of combined coarse and fines using valley infill.
Q18. West Cliff Coal Wash Emplacement Area Management Plan included in Bulli seam closure plan, which includes progressive rehabilitation approach, water management and monitoring commitments. 
Q19. This is being completed as part of the GISTM implementation.</t>
  </si>
  <si>
    <t>Non-Operated Facilities</t>
  </si>
  <si>
    <t>Alumar</t>
  </si>
  <si>
    <t>MRN</t>
  </si>
  <si>
    <t xml:space="preserve">SGSCM </t>
  </si>
  <si>
    <t>Residue Storage Area (RSA) 1</t>
  </si>
  <si>
    <t xml:space="preserve">Residue Storage Area (RSA) 2 </t>
  </si>
  <si>
    <t>Residue Storage Area (RSA) - Interface 2/3</t>
  </si>
  <si>
    <t xml:space="preserve">Residue Storage Area (RSA) 3 </t>
  </si>
  <si>
    <t xml:space="preserve">Residue Storage Area (RSA) 4 </t>
  </si>
  <si>
    <t xml:space="preserve">Residue Storage Area (RSA) 5 </t>
  </si>
  <si>
    <t>Residue Storage Area (RSA) 6</t>
  </si>
  <si>
    <t>Residue Storage Area (RSA) 7</t>
  </si>
  <si>
    <t>Residue Storage Area (RSA) 8</t>
  </si>
  <si>
    <t xml:space="preserve">Residue Storage Area (RSA) 9 </t>
  </si>
  <si>
    <t>MRN - SP-01</t>
  </si>
  <si>
    <t>MRN - SP-06</t>
  </si>
  <si>
    <t>MRN - SP-08</t>
  </si>
  <si>
    <t>MRN - SP-09</t>
  </si>
  <si>
    <t>MRN - SP-10</t>
  </si>
  <si>
    <t>MRN - SP-11</t>
  </si>
  <si>
    <t>MRN - SP-12</t>
  </si>
  <si>
    <t>MRN - SP-13</t>
  </si>
  <si>
    <t>MRN - SP-14</t>
  </si>
  <si>
    <t>MRN - SP-15</t>
  </si>
  <si>
    <t>MRN - SP-16</t>
  </si>
  <si>
    <t>MRN - SP-19</t>
  </si>
  <si>
    <t>MRN - SP-2/3</t>
  </si>
  <si>
    <t>MRN - SP-4N</t>
  </si>
  <si>
    <t>MRN - SP-4S</t>
  </si>
  <si>
    <t>MRN - SP-5L</t>
  </si>
  <si>
    <t>MRN - SP-5O</t>
  </si>
  <si>
    <t>MRN - SP-7A</t>
  </si>
  <si>
    <t>MRN - SP-7B</t>
  </si>
  <si>
    <t>MRN - SP-7C</t>
  </si>
  <si>
    <t>MRN - SP-9A</t>
  </si>
  <si>
    <t>SP-25A</t>
  </si>
  <si>
    <t>SP-25B</t>
  </si>
  <si>
    <t>SP-25C</t>
  </si>
  <si>
    <t>MRN - TP-01</t>
  </si>
  <si>
    <t>MRN - TP-02</t>
  </si>
  <si>
    <t>MRN - TP-03</t>
  </si>
  <si>
    <t>MRN - Barragem A1</t>
  </si>
  <si>
    <t>MRN - Barragem Água Fria</t>
  </si>
  <si>
    <t>SG TSF</t>
  </si>
  <si>
    <t xml:space="preserve"> -2.730, -44.317</t>
  </si>
  <si>
    <t xml:space="preserve"> -2.726, -44.315</t>
  </si>
  <si>
    <t>-2.727, -44.313</t>
  </si>
  <si>
    <t>-2.728, -44.311</t>
  </si>
  <si>
    <t>-2.724, -44.307</t>
  </si>
  <si>
    <t>-2.718, -44.303</t>
  </si>
  <si>
    <t>-2.727, -44.302</t>
  </si>
  <si>
    <t>-2.723, -44.297</t>
  </si>
  <si>
    <t>-2.725, -44.291</t>
  </si>
  <si>
    <t xml:space="preserve"> -2.717, -44.285</t>
  </si>
  <si>
    <t>Oriximina, Para, Brazil
1° 40.993'S, 56° 25.079'W</t>
  </si>
  <si>
    <t>Oriximina, Para, Brazil
1° 40.648'S, 56° 25.491'W</t>
  </si>
  <si>
    <t>Oriximina, Para, Brazil
1° 40.388'S, 56° 27.154'W</t>
  </si>
  <si>
    <t>Oriximina, Para, Brazil
1° 40.475'S, 56° 27.659'W</t>
  </si>
  <si>
    <t>Oriximina, Para, Brazil
1° 40.995'S, 56° 27.179'W</t>
  </si>
  <si>
    <t>Oriximina, Para, Brazil
 1° 40.988'S, 56° 27.763'W</t>
  </si>
  <si>
    <t>Oriximina, Para, Brazil
1° 41.189'S, 56° 28.144'W</t>
  </si>
  <si>
    <t xml:space="preserve"> Oriximina, Para, Brazil
1° 41.643'S, 56° 28.070'W</t>
  </si>
  <si>
    <t xml:space="preserve"> Oriximina, Para, Brazil
1° 41.951'S, 56° 28.211'W</t>
  </si>
  <si>
    <t xml:space="preserve"> Oriximina, Para, Brazil
1° 41.950'S, 56° 28.502'W</t>
  </si>
  <si>
    <t xml:space="preserve"> Oriximina, Para, Brazil 
1° 41.241'S, 56° 28.777'W</t>
  </si>
  <si>
    <t>Oriximina, Para, Brazil
1° 40.907'S, 56° 28.126'W</t>
  </si>
  <si>
    <t>Oriximina, Para, Brazil
1° 41.067'S, 56° 24.228'W</t>
  </si>
  <si>
    <t>Oriximina, Para Brazil
1° 41.109'S, 56° 25.610'W</t>
  </si>
  <si>
    <t>Oriximina, Para, Brazil
1° 41.489'S, 56° 25.646'W</t>
  </si>
  <si>
    <t>Oriximina, Para, Brazil
1° 41.009'S, 56° 26.252'W</t>
  </si>
  <si>
    <t>Oriximina, Para, Brazil
1° 41.079'S, 56° 26.693'W</t>
  </si>
  <si>
    <t xml:space="preserve"> Oriximina, Para, Brazil
1° 40.329'S, 56° 26.059'W</t>
  </si>
  <si>
    <t>Oriximina, Para, Brazil
1° 40.205'S, 56° 26.406'W</t>
  </si>
  <si>
    <t>Oriximina, Para, Brazil
1° 40.191'S, 56° 26.704'W</t>
  </si>
  <si>
    <t>Oriximina, Para, Brazil
1° 40.095'S, 56° 27.725'W</t>
  </si>
  <si>
    <t>Oriximina, Para, Brazil
-1° 40'09.850"S, 56° 29'32.130"W</t>
  </si>
  <si>
    <t>Oriximina, Para, Brazil
-1° 40'19.180"S, 56° 29'14.460"W</t>
  </si>
  <si>
    <t>Oriximina, Para, Brazil
-1° 40'25.900"S, 56° 29'30.730"W</t>
  </si>
  <si>
    <t xml:space="preserve">   Oriximina, Para, Brazil
1° 41.005'S, 56° 24.659'W</t>
  </si>
  <si>
    <t xml:space="preserve"> Oriximina, Para, Brazil
1° 40.588'S, 56° 26.272'W</t>
  </si>
  <si>
    <t xml:space="preserve"> Oriximina, Para, Brazil
1° 41.427'S, 56° 28.518'W</t>
  </si>
  <si>
    <t>Oriximina, Para, Brazil
1° 28.216'S, 56° 23.15'W</t>
  </si>
  <si>
    <t>Oriximina, Para, Brazil
1° 27.833'S, 56° 23.500'W</t>
  </si>
  <si>
    <t>-22.853,-69.392</t>
  </si>
  <si>
    <t>Non-operated Joint Venture</t>
  </si>
  <si>
    <t>Owned and Operated - Majority Joint Venture (JV)</t>
  </si>
  <si>
    <t>1988 / 1989</t>
  </si>
  <si>
    <t>yes</t>
  </si>
  <si>
    <t>Not Raised</t>
  </si>
  <si>
    <t>Single step</t>
  </si>
  <si>
    <t>Upstream / unknown</t>
  </si>
  <si>
    <t>Centreline</t>
  </si>
  <si>
    <t xml:space="preserve">Centreline </t>
  </si>
  <si>
    <t>NA</t>
  </si>
  <si>
    <t>March 2022</t>
  </si>
  <si>
    <t>April2023</t>
  </si>
  <si>
    <t>January 2021</t>
  </si>
  <si>
    <t>Partially</t>
  </si>
  <si>
    <t>Very High</t>
  </si>
  <si>
    <t>Risk category: Low
Potential Damage: Medium
Final classification: C
GISTM consequence classification: High</t>
  </si>
  <si>
    <t>Risk category: Low
Potential Damage: Medium
Final classification: C
GISTM consequence classification: Under assessment</t>
  </si>
  <si>
    <t>Risk category: Low
Potencial Damage: Medium
Final classification: C
GISTM consequence classification: Under assessment</t>
  </si>
  <si>
    <t>Risk category: Low
Potencial Damage: High
Final classification: B
GISTM consequence classification: High</t>
  </si>
  <si>
    <t xml:space="preserve">Risk category: Low
Potencial Damage: Medium
Final classification: C
GISTM consequence classification: High        </t>
  </si>
  <si>
    <t>Under assessment</t>
  </si>
  <si>
    <t>GISTM</t>
  </si>
  <si>
    <t>Brazilian ANM/DNPM Ordinance nº70.389/17 / GISTM</t>
  </si>
  <si>
    <t>Resolutions 95/2022 and 130/2023 - ANM (National Mining Agency), Brazil / GISTM</t>
  </si>
  <si>
    <t>Yes, see note Q20</t>
  </si>
  <si>
    <t>Yes,2021</t>
  </si>
  <si>
    <t>No, Yes</t>
  </si>
  <si>
    <t>See notes in Q20</t>
  </si>
  <si>
    <t>See notes on column 20</t>
  </si>
  <si>
    <t>Notes on the directory questions</t>
  </si>
  <si>
    <t>Abbreviations used</t>
  </si>
  <si>
    <t>Question</t>
  </si>
  <si>
    <r>
      <rPr>
        <b/>
        <sz val="9.5"/>
        <color theme="4"/>
        <rFont val="Arial"/>
        <family val="2"/>
      </rPr>
      <t>ANCOLD:</t>
    </r>
    <r>
      <rPr>
        <sz val="9.5"/>
        <color theme="4"/>
        <rFont val="Arial"/>
        <family val="2"/>
      </rPr>
      <t xml:space="preserve"> Australian National Committee on Large Dams</t>
    </r>
  </si>
  <si>
    <r>
      <t xml:space="preserve">ANM: </t>
    </r>
    <r>
      <rPr>
        <sz val="9.5"/>
        <color theme="4"/>
        <rFont val="Arial"/>
        <family val="2"/>
      </rPr>
      <t>Brazilian National Mining Agency</t>
    </r>
  </si>
  <si>
    <r>
      <rPr>
        <b/>
        <sz val="9.5"/>
        <color theme="4"/>
        <rFont val="Arial"/>
        <family val="2"/>
      </rPr>
      <t xml:space="preserve">2. </t>
    </r>
    <r>
      <rPr>
        <sz val="9.5"/>
        <color theme="4"/>
        <rFont val="Arial"/>
        <family val="2"/>
      </rPr>
      <t>Longitude and Latitude coordinates.</t>
    </r>
  </si>
  <si>
    <r>
      <rPr>
        <b/>
        <sz val="9.5"/>
        <color theme="4"/>
        <rFont val="Arial"/>
        <family val="2"/>
      </rPr>
      <t xml:space="preserve">BRDA: </t>
    </r>
    <r>
      <rPr>
        <sz val="9.5"/>
        <color theme="4"/>
        <rFont val="Arial"/>
        <family val="2"/>
      </rPr>
      <t>Bauxite Residue Disposal Area</t>
    </r>
  </si>
  <si>
    <r>
      <rPr>
        <b/>
        <sz val="9.5"/>
        <color theme="4"/>
        <rFont val="Arial"/>
        <family val="2"/>
      </rPr>
      <t xml:space="preserve">3. </t>
    </r>
    <r>
      <rPr>
        <sz val="9.5"/>
        <color theme="4"/>
        <rFont val="Arial"/>
        <family val="2"/>
      </rPr>
      <t>Owned and Operated, Subsidiary, Joint Venture: Operated, Non-Operated Joint Venture, as of 30 June 2022. The Boddington Gold Mine (100% Newmont GoldCorp owned) has TSFs on tenements held by the participants in the Worsley Alumina Joint Venture (86% South32 owned). These TSFs are not included in this disclosure.</t>
    </r>
  </si>
  <si>
    <r>
      <t xml:space="preserve">DNPM: </t>
    </r>
    <r>
      <rPr>
        <sz val="9.5"/>
        <color theme="4"/>
        <rFont val="Arial"/>
        <family val="2"/>
      </rPr>
      <t>Brazil National Department of Mineral Production</t>
    </r>
  </si>
  <si>
    <r>
      <t xml:space="preserve">ERP: </t>
    </r>
    <r>
      <rPr>
        <sz val="9.5"/>
        <color theme="4"/>
        <rFont val="Arial"/>
        <family val="2"/>
      </rPr>
      <t>Emergency Response Plans</t>
    </r>
  </si>
  <si>
    <r>
      <rPr>
        <b/>
        <sz val="9.5"/>
        <color theme="4"/>
        <rFont val="Arial"/>
        <family val="2"/>
      </rPr>
      <t xml:space="preserve">GISTM: </t>
    </r>
    <r>
      <rPr>
        <sz val="9.5"/>
        <color theme="4"/>
        <rFont val="Arial"/>
        <family val="2"/>
      </rPr>
      <t>Global Industry Standard on Tailings Management</t>
    </r>
  </si>
  <si>
    <r>
      <t xml:space="preserve">GNR: </t>
    </r>
    <r>
      <rPr>
        <sz val="9.5"/>
        <color theme="4"/>
        <rFont val="Arial"/>
        <family val="2"/>
      </rPr>
      <t>Government National Regulations (Regulations regarding safety of dams)</t>
    </r>
  </si>
  <si>
    <r>
      <rPr>
        <b/>
        <sz val="9.5"/>
        <color theme="4"/>
        <rFont val="Arial"/>
        <family val="2"/>
      </rPr>
      <t xml:space="preserve">5. </t>
    </r>
    <r>
      <rPr>
        <sz val="9.5"/>
        <color theme="4"/>
        <rFont val="Arial"/>
        <family val="2"/>
      </rPr>
      <t>When initial operation commenced.</t>
    </r>
  </si>
  <si>
    <r>
      <t xml:space="preserve">OMS: </t>
    </r>
    <r>
      <rPr>
        <sz val="9.5"/>
        <color theme="4"/>
        <rFont val="Arial"/>
        <family val="2"/>
      </rPr>
      <t>Operations, Maintenance and Surveillance manual</t>
    </r>
  </si>
  <si>
    <r>
      <rPr>
        <b/>
        <sz val="9.5"/>
        <color theme="4"/>
        <rFont val="Arial"/>
        <family val="2"/>
      </rPr>
      <t xml:space="preserve">6. </t>
    </r>
    <r>
      <rPr>
        <sz val="9.5"/>
        <color theme="4"/>
        <rFont val="Arial"/>
        <family val="2"/>
      </rPr>
      <t>Yes or No. If no, more information is provided in question 20.</t>
    </r>
  </si>
  <si>
    <r>
      <t xml:space="preserve">RSA: </t>
    </r>
    <r>
      <rPr>
        <sz val="9.5"/>
        <color theme="4"/>
        <rFont val="Arial"/>
        <family val="2"/>
      </rPr>
      <t>Residue Storage Area</t>
    </r>
  </si>
  <si>
    <r>
      <rPr>
        <b/>
        <sz val="9.5"/>
        <color theme="4"/>
        <rFont val="Arial"/>
        <family val="2"/>
      </rPr>
      <t xml:space="preserve">7. </t>
    </r>
    <r>
      <rPr>
        <sz val="9.5"/>
        <color theme="4"/>
        <rFont val="Arial"/>
        <family val="2"/>
      </rPr>
      <t>Upstream, Centreline, Modified Centreline, Downstream, Landform, Other.</t>
    </r>
  </si>
  <si>
    <r>
      <t xml:space="preserve">SABS: </t>
    </r>
    <r>
      <rPr>
        <sz val="9.5"/>
        <color theme="4"/>
        <rFont val="Arial"/>
        <family val="2"/>
      </rPr>
      <t>South African National Standards</t>
    </r>
  </si>
  <si>
    <r>
      <rPr>
        <b/>
        <sz val="9.5"/>
        <color theme="4"/>
        <rFont val="Arial"/>
        <family val="2"/>
      </rPr>
      <t xml:space="preserve">9. </t>
    </r>
    <r>
      <rPr>
        <sz val="9.5"/>
        <color theme="4"/>
        <rFont val="Arial"/>
        <family val="2"/>
      </rPr>
      <t xml:space="preserve">As of 30 June 2022. </t>
    </r>
  </si>
  <si>
    <r>
      <t xml:space="preserve">SEMA: </t>
    </r>
    <r>
      <rPr>
        <sz val="9.5"/>
        <color theme="4"/>
        <rFont val="Arial"/>
        <family val="2"/>
      </rPr>
      <t>Brazilian Environment Secretariat</t>
    </r>
  </si>
  <si>
    <r>
      <rPr>
        <b/>
        <sz val="9.5"/>
        <color theme="4"/>
        <rFont val="Arial"/>
        <family val="2"/>
      </rPr>
      <t>10.</t>
    </r>
    <r>
      <rPr>
        <sz val="9.5"/>
        <color theme="4"/>
        <rFont val="Arial"/>
        <family val="2"/>
      </rPr>
      <t xml:space="preserve"> As planned for June 2027.</t>
    </r>
  </si>
  <si>
    <r>
      <t xml:space="preserve">SEP: </t>
    </r>
    <r>
      <rPr>
        <sz val="9.5"/>
        <color theme="4"/>
        <rFont val="Arial"/>
        <family val="2"/>
      </rPr>
      <t>Solar Evaporation Pond</t>
    </r>
  </si>
  <si>
    <r>
      <rPr>
        <b/>
        <sz val="9.5"/>
        <color theme="4"/>
        <rFont val="Arial"/>
        <family val="2"/>
      </rPr>
      <t>11.</t>
    </r>
    <r>
      <rPr>
        <sz val="9.5"/>
        <color theme="4"/>
        <rFont val="Arial"/>
        <family val="2"/>
      </rPr>
      <t xml:space="preserve"> Independent means independent of South32.</t>
    </r>
  </si>
  <si>
    <r>
      <t xml:space="preserve">SIGBM: </t>
    </r>
    <r>
      <rPr>
        <sz val="9.5"/>
        <color theme="4"/>
        <rFont val="Arial"/>
        <family val="2"/>
      </rPr>
      <t>Brazilian Integrated Management System for Dam Safety</t>
    </r>
  </si>
  <si>
    <r>
      <rPr>
        <b/>
        <sz val="9.5"/>
        <color theme="4"/>
        <rFont val="Arial"/>
        <family val="2"/>
      </rPr>
      <t>12.</t>
    </r>
    <r>
      <rPr>
        <sz val="9.5"/>
        <color theme="4"/>
        <rFont val="Arial"/>
        <family val="2"/>
      </rPr>
      <t xml:space="preserve"> Yes or No. All necessary documents are in place to make an informed and substantiated decision on the safety of the dam, be it an old facility, or an acquisition, or legacy site.</t>
    </r>
  </si>
  <si>
    <r>
      <t xml:space="preserve">SP: </t>
    </r>
    <r>
      <rPr>
        <sz val="9.5"/>
        <color theme="4"/>
        <rFont val="Arial"/>
        <family val="2"/>
      </rPr>
      <t xml:space="preserve"> Setting Pond</t>
    </r>
  </si>
  <si>
    <r>
      <rPr>
        <b/>
        <sz val="9.5"/>
        <color theme="4"/>
        <rFont val="Arial"/>
        <family val="2"/>
      </rPr>
      <t>15.</t>
    </r>
    <r>
      <rPr>
        <sz val="9.5"/>
        <color theme="4"/>
        <rFont val="Arial"/>
        <family val="2"/>
      </rPr>
      <t xml:space="preserve"> Yes or No. A Yes answer may not indicate heightened risk. Stability concerns might include toe seepage, dam movement, overtopping, spillway failure or piping. If yes, detail on mitigation actions are provided. We also note that this question does not bear upon the appropriateness of the criteria, but rather the stewardship levels of the facility or the dam.</t>
    </r>
  </si>
  <si>
    <r>
      <t xml:space="preserve">TARP: </t>
    </r>
    <r>
      <rPr>
        <sz val="9.5"/>
        <color theme="4"/>
        <rFont val="Arial"/>
        <family val="2"/>
      </rPr>
      <t>Trigger Action Response Plan</t>
    </r>
  </si>
  <si>
    <r>
      <t xml:space="preserve">TP: </t>
    </r>
    <r>
      <rPr>
        <sz val="9.5"/>
        <color theme="4"/>
        <rFont val="Arial"/>
        <family val="2"/>
      </rPr>
      <t>Tailings Pond</t>
    </r>
  </si>
  <si>
    <r>
      <rPr>
        <b/>
        <sz val="9.5"/>
        <color theme="4"/>
        <rFont val="Arial"/>
        <family val="2"/>
      </rPr>
      <t>16.</t>
    </r>
    <r>
      <rPr>
        <sz val="9.5"/>
        <color theme="4"/>
        <rFont val="Arial"/>
        <family val="2"/>
      </rPr>
      <t xml:space="preserve"> Answers may be Both.</t>
    </r>
  </si>
  <si>
    <r>
      <rPr>
        <b/>
        <sz val="9.5"/>
        <color theme="4"/>
        <rFont val="Arial"/>
        <family val="2"/>
      </rPr>
      <t>TSF:</t>
    </r>
    <r>
      <rPr>
        <sz val="9.5"/>
        <color theme="4"/>
        <rFont val="Arial"/>
        <family val="2"/>
      </rPr>
      <t xml:space="preserve"> Tailings Storage Facility</t>
    </r>
  </si>
  <si>
    <r>
      <rPr>
        <b/>
        <sz val="9.5"/>
        <color theme="4"/>
        <rFont val="Arial"/>
        <family val="2"/>
      </rPr>
      <t>17.</t>
    </r>
    <r>
      <rPr>
        <sz val="9.5"/>
        <color theme="4"/>
        <rFont val="Arial"/>
        <family val="2"/>
      </rPr>
      <t xml:space="preserve"> Yes or No. If yes, date is included</t>
    </r>
  </si>
  <si>
    <r>
      <rPr>
        <b/>
        <sz val="9.5"/>
        <color theme="4"/>
        <rFont val="Arial"/>
        <family val="2"/>
      </rPr>
      <t>18.</t>
    </r>
    <r>
      <rPr>
        <sz val="9.5"/>
        <color theme="4"/>
        <rFont val="Arial"/>
        <family val="2"/>
      </rPr>
      <t xml:space="preserve"> Both parts of the question is answered i.e. a) Yes and b) Yes.</t>
    </r>
  </si>
  <si>
    <r>
      <rPr>
        <b/>
        <sz val="9.5"/>
        <color theme="4"/>
        <rFont val="Arial"/>
        <family val="2"/>
      </rPr>
      <t xml:space="preserve">19. </t>
    </r>
    <r>
      <rPr>
        <sz val="9.5"/>
        <color theme="4"/>
        <rFont val="Arial"/>
        <family val="2"/>
      </rPr>
      <t>Yes or No.</t>
    </r>
  </si>
  <si>
    <r>
      <rPr>
        <b/>
        <sz val="9.5"/>
        <color theme="4"/>
        <rFont val="Arial"/>
        <family val="2"/>
      </rPr>
      <t>20.</t>
    </r>
    <r>
      <rPr>
        <sz val="9.5"/>
        <color theme="4"/>
        <rFont val="Arial"/>
        <family val="2"/>
      </rPr>
      <t xml:space="preserve"> Further context on answers and numbers refer to questions. </t>
    </r>
  </si>
  <si>
    <t>ICMM CONFORMANCE PROTOCOLS FOR THE GLOBAL INDUSTRY STANDARD ON TAILINGS MANAGEMENT (GISTM)</t>
  </si>
  <si>
    <t>ICMM Principle and Conformance Protocol</t>
  </si>
  <si>
    <r>
      <t xml:space="preserve">Principle 1 </t>
    </r>
    <r>
      <rPr>
        <sz val="9.5"/>
        <color theme="4"/>
        <rFont val="Arial"/>
        <family val="2"/>
      </rPr>
      <t>- Respect the Rights of Project-Affected People and Meaningfully Engage Them at All Phases of the Tailings Facility Lifecycle, Including Closure</t>
    </r>
  </si>
  <si>
    <t>1.1 Demonstrate respect for human rights in accordance with the United Nations Guiding Principles on Business and Human Rights (UNGP), conduct human rights due diligence to inform management decisions throughout the tailings facility lifecycle and address the human rights risks of tailings facility credible failure scenarios. For existing facilities, the Operator can initially opt to prioritize salient human rights issues in accordance with the UNGP.</t>
  </si>
  <si>
    <t>1.2 Where a new tailings facility may impact the rights of indigenous or tribal peoples, including their land and resource rights and their right to self-determination, work to obtain and maintain Free, Prior and Informed Consent (FPIC) by demonstrating conformance to international guidance and recognised best practice frameworks.</t>
  </si>
  <si>
    <t>1.3 Demonstrate that project-affected people are meaningfully engaged throughout the tailings facility lifecycle in building the knowledge base and in decisions that may have a bearing on public safety and the integrity of the tailings facility. The Operator shall share information to support this process.</t>
  </si>
  <si>
    <t>1.4 Establish an effective operational-level, non-judicial grievance mechanism that addresses complaints and grievances of project-affected people relating to the tailings facility, and provides remedy in accordance with the UNGP.</t>
  </si>
  <si>
    <r>
      <t xml:space="preserve">Principle 2 </t>
    </r>
    <r>
      <rPr>
        <sz val="9.5"/>
        <color theme="4"/>
        <rFont val="Arial"/>
        <family val="2"/>
      </rPr>
      <t>- Develop and Maintain an Interdisciplinary Knowledge Base to Support Safe Tailings Management Throughout the Tailings Facility Lifecycle, Including Closure</t>
    </r>
  </si>
  <si>
    <t>2.1 Develop and document knowledge about the social, environmental and local economic context of the tailings facility, using approaches aligned with international best practices. Update this knowledge at least every five years, and whenever there is a material change either to the tailings facility or to the social, environmental and local economic context. This knowledge should capture uncertainties due to climate change.</t>
  </si>
  <si>
    <t>2.2 Prepare, document and update a detailed site characterisation of the tailings facility site(s) that includes data on climate, 
geomorphology, geology, geochemistry, hydrology and hydrogeology (surface and groundwater flow and quality), geotechnical, and seismicity. The physical and chemical properties of the tailings shall be characterised and updated regularly to account for variability in ore properties and processing.</t>
  </si>
  <si>
    <t>2.3 Develop and document a breach analysis for the tailings facility using a methodology that considers credible failure modes, site conditions, and the properties of the slurry. The results of the analysis shall estimate the physical area impacted by a potential failure. When flowable materials (water and liquefiable solids) are present at tailings facilities with Consequence Classification of ‘High’, ‘Very High’ or ‘Extreme’, the results should include estimates of the physical area impacted by a potential failure, flow arrival times, depth and velocities, and depth of material deposition. Update whenever there is a material change either to the tailings facility or the physical area impacted.</t>
  </si>
  <si>
    <t>2.4 In order to identify the groups most at risk, refer to the updated tailings facility breach analysis to assess and document potential human exposure and vulnerability to tailings facility credible failure scenarios. Update the assessment whenever there is a material change either to the tailings facility or to the knowledge base.</t>
  </si>
  <si>
    <r>
      <t>Principle 3</t>
    </r>
    <r>
      <rPr>
        <sz val="9.5"/>
        <color theme="4"/>
        <rFont val="Arial"/>
        <family val="2"/>
      </rPr>
      <t xml:space="preserve"> - Use All Elements of the Knowledge Base – Social, Environmental, Local Economic and Technical – to Inform Decisions Throughout the Tailings Facility Lifecycle, Including Closure</t>
    </r>
  </si>
  <si>
    <t>3.1 To enhance resilience to climate change, evaluate, regularly update and use climate change knowledge throughout the tailings facility lifecycle in accordance with the principles of Adaptive Management.</t>
  </si>
  <si>
    <t>3.2 For new tailings facilities, the Operator shall use the knowledge base and undertake a multi-criteria alternatives analysis of all feasible sites, technologies and strategies for tailings management. The goal of this analysis shall be to: (i) select an alternative that minimises risks to people and the environment throughout the tailings facility lifecycle; and (ii) minimises the volume of tailings and water placed in external tailings facilities. This analysis shall be an objective constraint analysis reviewed by the Independent Tailings Review Board (ITRB) or a senior independent technical reviewer.
For existing tailings facilities, the Operator shall periodically review and refine the tailings technologies and design, and management strategies to minimise risk and improve environmental outcomes. An exception  applies to facilities that are demonstrated to be in a state of safe closure.</t>
  </si>
  <si>
    <t>3.3 For new tailings facilities, use the knowledge base, including uncertainties due to climate change, to assess the social, environmental and local economic impacts of the tailings facility and its potential failure throughout its lifecycle. Where impact assessments predict material acute or chronic impacts, the Operator shall develop, document and implement impact mitigation and management plans using the mitigation hierarchy.</t>
  </si>
  <si>
    <t>3.4 Update the assessment of the social, environmental and local economic impacts to reflect a material change either to the tailings facility or to the social, environmental and local economic context. If new data indicates that the impacts from the tailings facility have changed materially, including as a result of climate change knowledge or long-term impacts, the Operator shall update tailings facility management to reflect the new data using Adaptive Management best practices.</t>
  </si>
  <si>
    <r>
      <t xml:space="preserve">Principle 4 </t>
    </r>
    <r>
      <rPr>
        <sz val="9.5"/>
        <color theme="4"/>
        <rFont val="Arial"/>
        <family val="2"/>
      </rPr>
      <t>- Develop Plans and Design Criteria for the Tailings Facility to Minimise Risk for All Phases of Its Lifecycle, Including Closure and Post-Closure.</t>
    </r>
  </si>
  <si>
    <t>4.2 With the objective of maintaining flexibility in the development of a new tailings facility and optimising costs while prioritising safety throughout the tailings facility lifecycle:
a. Develop preliminary designs for the tailings facility with external loading design criteria consistent with both the consequence of failure classification selected based on current conditions and higher Consequence Classifications (including ‘Extreme’).
b. Informed by the range of requirements defined by the preliminary designs, either:
- Implement the design for the ‘Extreme’ Consequence Classification external loading criteria; or
- Implement the design for the current Consequence Classification criteria, or a higher one, and demonstrate that the feasibility, at a proof of concept level, to upgrade to the design for the ‘Extreme’ classification criteria is maintained throughout the tailings facility lifecycle.
c. If option B.2 is implemented, review the consequence of failure classification at the time of the Dam Safety Review (DSR) and at least every five years, or sooner if there is a material change in the social, environmental and local economic context, and complete the upgrade of the tailings facility to the new Consequence Classification as determined by the DSR within three years. This review shall proceed until the tailings facility has been safely closed according to this Standard.
d. The process described above shall be reviewed by the Independent Tailings Review Board (ITRB) or the senior independent technical reviewer, as appropriate for the tailings facility Consequence Classification.</t>
  </si>
  <si>
    <t>4.3 The Accountable Executive shall take the decision to adopt a design for the current Consequence Classification criteria and to maintain flexibility to upgrade the design for the highest classification criteria later in the tailings facility lifecycle. This decision shall be documented.</t>
  </si>
  <si>
    <t>4.4 Select, explicitly identify and document all design criteria that are appropriate to minimise risk for all credible failure modes for all phases of the tailings facility lifecycle.</t>
  </si>
  <si>
    <t>4.5 Apply design criteria, such as factors of safety for slope stability and seepage management that consider estimated operational properties of materials and expected performance of design elements, and quality of the implementation of risk management systems. These issues should also be appropriately accounted for in designs based on deformation analyses.</t>
  </si>
  <si>
    <t>4.6 Identify and address brittle failure modes with conservative design criteria, independent of trigger mechanisms, to minimise their impact on the performance of the tailings facility.</t>
  </si>
  <si>
    <t>4.7 Existing tailings facilities shall conform with the Requirements under Principle 4, except for those aspects where the Engineer of Record (EOR), with review by the ITRB or a senior independent technical reviewer, determines that the upgrade of an existing tailings facility is not viable or cannot be retroactively applied. In this case, the Accountable Executive shall approve and document the implementation of measures to reduce both the probability and the consequences of a tailings facility failure in order to reduce the risk to a level as low as reasonably practicable (ALARP). The basis and timing for addressing the upgrade of existing tailings facilities shall be risk-informed and carried out as soon as reasonably practicable.</t>
  </si>
  <si>
    <t>4.8 The EOR shall prepare a Design Basis Report (DBR) that details the design assumptions and criteria, including operating constraints, and that provides the basis for the design of all phases of the tailings facility lifecycle. The DBR shall be reviewed by the ITRB or senior independent technical reviewer. The EOR shall update the DBR every time there is a material change in the design assumptions, design criteria, design or the knowledge base and confirm internal consistency among these elements.</t>
  </si>
  <si>
    <r>
      <t>Principle 5</t>
    </r>
    <r>
      <rPr>
        <sz val="9.5"/>
        <color theme="4"/>
        <rFont val="Arial"/>
        <family val="2"/>
      </rPr>
      <t xml:space="preserve"> - Develop a Robust Design That Integrates the Knowledge Base and Minimises the Risk of Failure to People and the Environment for All Phases of the Tailings Facility Lifecycle, Including Closure and Post-Closure</t>
    </r>
  </si>
  <si>
    <t>5.1 For new tailings facilities, incorporate the outcome of the multi-criteria alternatives analysis including the use of tailings technologies in the design of the tailings facility.
For expansions to existing tailings facilities, investigate the potential to refine the tailings technologies and design approaches with the goal of minimising risks to people and the environment throughout the tailings facility lifecycle.</t>
  </si>
  <si>
    <t>5.2 Develop a robust design that considers the technical, social, environmental and local economic context, the tailings facility Consequence Classification, site conditions, water management, mine plant operations, tailings operational and construction issues, and that demonstrates the feasibility of safe closure of the tailings facility. The design should be reviewed and updated as performance and site data become available and in response to material changes to the tailings facility or its performance.</t>
  </si>
  <si>
    <t>5.3 Develop, implement and maintain a water balance model and associated water management plans for the tailings facility, taking into account the knowledge base including climate change, upstream and downstream hydrological and hydrogeological basins, the mine site, mine planning and overall operations and the integrity of the tailings facility throughout its lifecycle. The water management programme must be designed to protect against unintentional releases.</t>
  </si>
  <si>
    <t>5.4 Address all potential failure modes of the structure, its foundation, abutments, reservoir (tailings deposit and pond), reservoir rim and appurtenant structures to minimise risk to ALARP. Risk assessments must be used to inform the design.</t>
  </si>
  <si>
    <t>5.5 Develop a design for each stage of construction of the tailings facility, including but not limited to start-up, partial raises and interim configurations, final raise, and all closure stages.</t>
  </si>
  <si>
    <t>5.6 Design the closure phase in a manner that meets all the Requirements of the Standard with sufficient detail to demonstrate the feasibility of the closure scenario and to allow implementation of elements of the design during construction and operation as appropriate. The design should include progressive closure and reclamation during operations.</t>
  </si>
  <si>
    <t>5.7 For a proposed new tailings facility classified as ‘High’, ‘Very High’ or ‘Extreme’, the Accountable Executive shall confirm that the design satisfies ALARP and shall approve additional reasonable steps that may be taken downstream, to further reduce potential consequences to people and the environment. The Accountable Executive shall explain and document the decisions with respect to ALARP and additional consequence reduction measures. 
For an existing tailings facility classified as ‘High’, ‘Very High’ or ‘Extreme’, the Accountable Executive, at the time of every DSR or at least every five years, shall confirm that the design satisfies ALARP and shall seek to identify and implement additional reasonable steps that may be taken to further reduce potential consequences to people and the environment. The Accountable Executive shall explain and document the decisions with respect to ALARP and additional consequence reduction measures, in consultation with external parties as appropriate.</t>
  </si>
  <si>
    <t>5.8 Where other measures to reduce the consequences of a tailings facility credible failure mode as per the breach analysis have been exhausted, and pre-emptive resettlement cannot be avoided, the Operator shall demonstrate conformance with international standards for involuntary resettlement.</t>
  </si>
  <si>
    <r>
      <t>Principle 6</t>
    </r>
    <r>
      <rPr>
        <sz val="9.5"/>
        <color theme="4"/>
        <rFont val="Arial"/>
        <family val="2"/>
      </rPr>
      <t xml:space="preserve"> - Plan, Build and Operate the Tailings Facility to Manage Risk at All Phases of the Tailings Facility Lifecycle, Including Closure and Post-Closure</t>
    </r>
  </si>
  <si>
    <t>6.1 Build, operate, monitor, and close the tailings facility according to the design intent at all phases of the tailings facility lifecycle, using qualified personnel and appropriate methodology, equipment and procedures, data acquisition methods, the Tailings Management System (TMS) and the overall Environmental and Social Management System (ESMS) for the mine and associated infrastructure.</t>
  </si>
  <si>
    <t>6.2 Manage the quality and adequacy of the construction and operation process by implementing Quality Control, Quality Assurance and Construction vs Design Intent Verification (CDIV). The Operator shall use the CDIV to ensure that the design intent is implemented and is still being met if the site conditions vary from the design assumptions.</t>
  </si>
  <si>
    <t>6.3 Prepare a detailed Construction Records Report (‘as-built’ report) whenever there is a material change to the tailings facility, its infrastructure or its monitoring system. The EOR and the Responsible Tailings Facility Engineer (RTFE) shall sign this report.</t>
  </si>
  <si>
    <t>6.4 Develop, implement, review annually and update as required an Operations, Maintenance and Surveillance (OMS) Manual that supports effective risk management as part of the TMS. The OMS Manual should follow best practices, clearly provide the context and critical controls for safe operations and be reviewed for effectiveness. The RTFE shall provide access to the OMS Manual and training to all levels of personnel involved in the TMS with support from the EOR.</t>
  </si>
  <si>
    <t>6.5 Implement a formal change management system that triggers the evaluation, review, approval and documentation of changes to design, construction, operation or monitoring during the tailings facility lifecycle. The change management system shall also include the requirement for the EOR to prepare a periodic Deviance Accountability Report (DAR) that provides an assessment of the cumulative impact of the changes on the risk level of the as-constructed facility. The DAR shall provide recommendations for managing risk, if necessary, and any resulting updates to the design, DBR, OMS and the monitoring programme. The DAR shall be approved by the Accountable Executive.</t>
  </si>
  <si>
    <t>6.6 Include new and emerging technologies and approaches and use the evolving knowledge in the refinement of the design, construction and operation of the tailings facility.</t>
  </si>
  <si>
    <r>
      <t xml:space="preserve">Principle 7 </t>
    </r>
    <r>
      <rPr>
        <sz val="9.5"/>
        <color theme="4"/>
        <rFont val="Arial"/>
        <family val="2"/>
      </rPr>
      <t>- Design, Implement and Operate Monitoring Systems to Manage Risk at All Phases of the Facility Lifecycle, Including Closure</t>
    </r>
  </si>
  <si>
    <t>7.1 Design, implement and operate a comprehensive and integrated performance monitoring programme for the tailings facility and its appurtenant structures as part of the TMS and for those aspects of the ESMS related to the tailings facility in accordance with the principles of Adaptive Management.</t>
  </si>
  <si>
    <t>7.2 Design, implement and operate a comprehensive and integrated engineering monitoring system that is appropriate for verifying design assumptions and for monitoring potential failure modes. Full implementation of the Observational Method shall be adopted for non-brittle failure modes. Brittle failure modes are addressed by conservative design criteria.</t>
  </si>
  <si>
    <t>7.3 Establish specific and measurable performance objectives, indicators, criteria, and performance parameters and include them in the design of the monitoring programmes that measure performance throughout the tailings facility lifecycle. Record and evaluate the data at appropriate frequencies. Based on the data obtained, update the monitoring programmes throughout the tailings facility lifecycle to confirm that they remain effective to manage risk.</t>
  </si>
  <si>
    <t>7.4 Analyse technical monitoring data at the frequency recommended by the EOR, and assess the performance of the tailings facility, clearly identifying and presenting evidence on any deviations from the expected performance and any deterioration of the performance over time. Promptly submit evidence to the EOR for review and update the risk assessment and design, if required. Performance outside the expected ranges shall be addressed promptly through Trigger Action Response Plans (TARPs) or critical controls.</t>
  </si>
  <si>
    <t>7.5 Report the results of each of the monitoring programmes at the frequency required to meet company and regulatory requirements and, at a minimum, on an annual basis. The RTFE and the EOR shall review and approve the technical monitoring reports.</t>
  </si>
  <si>
    <r>
      <t>Principle 8</t>
    </r>
    <r>
      <rPr>
        <sz val="9.5"/>
        <color theme="4"/>
        <rFont val="Arial"/>
        <family val="2"/>
      </rPr>
      <t xml:space="preserve"> - Establish Policies, Systems and Accountabilities to Support the Safety and Integrity of the Tailings Facility</t>
    </r>
  </si>
  <si>
    <t>8.1 The Board of Directors shall adopt and publish a policy on or commitment to the safe management of tailings facilities, to emergency preparedness and response, and to recovery after failure.</t>
  </si>
  <si>
    <t>8.2 Establish a tailings governance framework and a performance based TMS and ensure that the ESMS and other critical systems encompass relevant aspects of the tailings facility management.</t>
  </si>
  <si>
    <t>8.3 For roles with responsibility for tailings facilities, develop mechanisms such that incentive payments or performance reviews are based, at least in part, on public safety and the integrity of the tailings facility. These incentive payments shall reflect the degree to which public safety and the integrity of the tailings facility are part of the role. Long-term incentives for relevant executive managers should take tailings management into account.</t>
  </si>
  <si>
    <t>8.4 Appoint one or more Accountable Executives who is/are directly answerable to the CEO on matters related to this Standard. The Accountable Executive(s) shall be accountable for the safety of tailings facilities and for avoiding or minimising the social and environmental consequences of a tailings facility failure. The Accountable Executive(s) shall also be accountable for a programme of tailings management training, and for emergency preparedness and response. The Accountable Executive(s) must have scheduled communication with the EOR and regular communication with the Board of Directors, which can be initiated either by the Accountable Executive(s), or the Board. The Board of Directors shall document how it holds the Accountable Executive(s) accountable.</t>
  </si>
  <si>
    <t>8.5 Appoint a site-specific Responsible Tailings Facility Engineer (RTFE) who is accountable for the integrity of the tailings facility, who liaises with the EOR and internal teams such as operations, planning, regulatory affairs, social performance, and environment, and who has regular two-way communication with the Accountable Executive. The RTFE must be familiar with the DBR, the design report and the construction and performance of the tailings facility.</t>
  </si>
  <si>
    <t>8.6 Identify appropriate qualifications and experience requirements for all personnel who play safety-critical roles in the operation of a tailings facility, including, but not limited to the RTFE, the EOR and the Accountable Executive. Ensure that incumbents of these roles have the identified qualifications and experience, and develop succession plans for these personnel.</t>
  </si>
  <si>
    <t>8.7 For tailings facilities with Consequence Classification of ‘Very High’ or ‘Extreme’, appoint an Independent Tailings Review Board (ITRB). For all other facilities, the Operator may appoint a senior independent  technical reviewer. The ITRB or the reviewer shall be appointed early in the project development process, report to the Accountable Executive and certify in writing that they follow best practices for engineers in avoiding conflicts of interest.</t>
  </si>
  <si>
    <r>
      <t xml:space="preserve">Principle 9 </t>
    </r>
    <r>
      <rPr>
        <sz val="9.5"/>
        <color theme="4"/>
        <rFont val="Arial"/>
        <family val="2"/>
      </rPr>
      <t>- Appoint and Empower an Engineer of Record</t>
    </r>
  </si>
  <si>
    <t>9.1 Engage an engineering firm with expertise and experience in the design and construction of tailings facilities of comparable complexity to provide EOR services for operating the tailings facility and for closed facilities with ‘High’, ‘Very High’ and ‘Extreme’ Consequence Classification, that are in the active closure phase. Require that the firm nominate a senior engineer, approved by the Operator, to represent the firm as the EOR, and verify that the individual has the necessary experience, skills and time to fulfil this role. 
Alternatively, the Operator may appoint an in-house engineer with expertise and experience in comparable facilities as the EOR. In this instance, the EOR may delegate the design to a firm (‘Designer of Record’) but shall remain thoroughly familiar with the design in discharging their responsibilities as EOR. Whether the EOR or the DOR is in-house or external, they must be competent and have experience appropriate to the Consequence Classification and complexity of the tailings facility.</t>
  </si>
  <si>
    <t>9.2 Empower the EOR through a written agreement that clearly describes their authority, role and responsibilities throughout the tailings facility lifecycle, and during change of ownership of mining properties. The written agreement must clearly describe the obligations of the Operator to the EOR, to support the effective performance of the EOR.</t>
  </si>
  <si>
    <t>9.3 Establish and implement a programme to manage the quality of all engineering work, the interactions between the EOR, the RTFE and the Accountable Executive, and their involvement in the tailings facility lifecycle as necessary to confirm that both the implementation of the design and the design intent are met.</t>
  </si>
  <si>
    <t>9.4 Given its potential impact on the risks associated with a tailings facility, the selection of the EOR shall be decided by the Accountable Executive and informed, but not decided, by procurement personnel.</t>
  </si>
  <si>
    <t>9.5 Where it becomes necessary to change the EOR (whether a firm or an in house employee), develop a detailed plan for the comprehensive transfer of data, information, knowledge and experience with the construction procedures and materials.</t>
  </si>
  <si>
    <r>
      <t xml:space="preserve">Principle 10 </t>
    </r>
    <r>
      <rPr>
        <sz val="9.5"/>
        <color theme="4"/>
        <rFont val="Arial"/>
        <family val="2"/>
      </rPr>
      <t>- Establish and Implement Levels of Review as Part of a Strong Quality and Risk Management System for All Phases of the Tailings Facility Lifecycle, Including Closure</t>
    </r>
  </si>
  <si>
    <t>10.1 Conduct and update risk assessments with a qualified multi-disciplinary team using best practice methodologies at a minimum every three years and more frequently whenever there is a material change either to the tailings facility or to the social, environmental and local economic context. Transmit risk assessments to the ITRB or senior independent technical reviewer for review, and address with urgency all unacceptable tailings facility risks.</t>
  </si>
  <si>
    <t>10.2 Conduct regular reviews of the TMS and of the components of the ESMS that refer to the tailings facility to assure the effectiveness of the management systems. Document and report the outcomes to the Accountable Executive, Board of Directors and project-affected people. The review shall be undertaken by senior technical reviewers with the appropriate qualifications, expertise and resources. For tailings facilities with ‘High’, ‘Very High’ or ‘Extreme’ Consequence Classification, conduct the review at least every three years.</t>
  </si>
  <si>
    <t>10.3 Conduct internal audits to verify consistent implementation of company procedures, guidelines and corporate governance requirements consistent with the TMS and aspects of the ESMS developed to manage tailings facility risks.</t>
  </si>
  <si>
    <t>10.4 The EOR or senior independent technical reviewer shall conduct tailings facility construction and performance reviews annually or more frequently, if required.</t>
  </si>
  <si>
    <t>10.5 Conduct an independent DSR at least every five years for tailings facilities with ‘Very High’ or ‘Extreme’ Consequence Classifications and at least every 10 years for all other facilities. For tailings facilities with complex conditions or performance, the ITRB may recommend more frequent DSRs. The DSR shall include technical, operational and governance aspects of the tailings facility and shall be completed according to best practices. The DSR contractor cannot conduct consecutive DSRs on the same tailings facility and shall certify in writing that they follow best practices for engineers in avoiding conflicts of interest.</t>
  </si>
  <si>
    <t>10.6 For tailings facilities with ‘Very High’ or ‘Extreme’ Consequence Classifications, the ITRB, reporting to the Accountable Executive shall provide ongoing senior independent review of the planning, siting, design, construction, operation, water and mass balance, maintenance, monitoring, performance and risk management at appropriate intervals across all phases of the tailings facility lifecycle. For tailings facilities with other Consequence Classifications, this review can be done by a senior independent technical reviewer.</t>
  </si>
  <si>
    <t>10.7 The amount of estimated costs for planned closure, early closure, reclamation, and post-closure of the tailings facility and its appurtenant structures shall be reviewed periodically to confirm that adequate financial capacity (including insurance, to the extent commercially reasonable) is available for such purposes throughout the tailings facility lifecycle, and the conclusions of the review shall be publicly disclosed annually. Disclosure may be made in audited financial statements or in public regulatory filings. Subject to the provisions of local or national regulations on this matter, Operators shall use best efforts to assess and take into account the capability of an acquirer of any of its assets involving a tailings facility(through merger, acquisition, or other change in ownership) to maintain this Standard for the tailings facility lifecycle.</t>
  </si>
  <si>
    <r>
      <t>Principle 11</t>
    </r>
    <r>
      <rPr>
        <sz val="9.5"/>
        <color theme="4"/>
        <rFont val="Arial"/>
        <family val="2"/>
      </rPr>
      <t xml:space="preserve"> - Develop an Organisational Culture That Promotes Learning, Communication and Early Problem Recognition</t>
    </r>
  </si>
  <si>
    <t>11.1 Educate personnel who have a role in any phase of the tailings facility lifecycle about how their job procedures and responsibilities relate to the prevention of a failure.</t>
  </si>
  <si>
    <t>11.2 Establish mechanisms that incorporate workers’ experience-based knowledge into planning, design and operations for all phases of the tailings facility lifecycle.</t>
  </si>
  <si>
    <t>11.3 Establish mechanisms that promote cross-functional collaboration to ensure effective data and knowledge sharing, communication and implementation of management measures to support public safety and the integrity of the tailings facility.</t>
  </si>
  <si>
    <t>11.4 Identify and implement lessons from internal incident investigations and relevant external incident reports, paying particular attention to human and organisational factors.</t>
  </si>
  <si>
    <t>11.5 Establish mechanisms that recognise, reward and protect from retaliation, employees and contractors who report problems or identify opportunities for improving tailings facility management. Respond in a timely manner and communicate actions taken and their outcomes.</t>
  </si>
  <si>
    <r>
      <t xml:space="preserve">Principle 12 </t>
    </r>
    <r>
      <rPr>
        <sz val="9.5"/>
        <color theme="4"/>
        <rFont val="Arial"/>
        <family val="2"/>
      </rPr>
      <t>- Establish a Process for Reporting and Addressing Concerns and Implement Whistleblower Protections</t>
    </r>
  </si>
  <si>
    <t>12.1 The Accountable Executive shall establish a formal, confidential and written process to receive, investigate and promptly address concerns from employees and contractors about possible permit violations or other matters relating to regulatory compliance, public safety, tailings facility integrity or the environment.</t>
  </si>
  <si>
    <t>12.2 In accordance with international best practices for whistleblower protection, the Operator shall not discharge, discriminate against, or otherwise retaliate in any way against a whistleblower who, in good faith, has reported possible permit violations or other matters relating to regulatory compliance, public safety, tailings facility integrity or the environment.</t>
  </si>
  <si>
    <r>
      <t xml:space="preserve">Principle 13 - </t>
    </r>
    <r>
      <rPr>
        <sz val="9.5"/>
        <color theme="4"/>
        <rFont val="Arial"/>
        <family val="2"/>
      </rPr>
      <t>Prepare for Emergency Response to Tailings Facility Failures</t>
    </r>
  </si>
  <si>
    <t>13.1 As part of the TMS, use best practices and emergency response expertise to prepare and implement a site-specific tailings facility Emergency Preparedness and Response Plan (EPRP) based on credible flow failure scenarios and the assessment of potential consequences. Test and update the EPRP at all phases of the tailings facility lifecycle at a frequency established in the plan, or more frequently if triggered by a material change either to the tailings facility or to the social, environmental and local economic context. Meaningfully engage with employees and contractors to inform the EPRP, and co-develop community focused emergency preparedness measures with project-affected people</t>
  </si>
  <si>
    <t>13.2 Engage with public sector agencies, first responders, local authorities and institutions and take reasonable steps to assess the capability of emergency response services to address the hazards identified in the tailings facility EPRP, identify gaps in capability and use this information to support the development of a collaborative plan to improve preparedness.</t>
  </si>
  <si>
    <t>13.3 Considering community-focused measures and public sector capacity, the Operator shall take all reasonable steps to maintain a shared state of readiness for tailings facility credible flow failure scenarios by securing resources and carrying out annual training and exercises. The Operator shall conduct emergency response simulations at a frequency established in the EPRP but at least every 3 years for tailings facilities with potential loss of life.</t>
  </si>
  <si>
    <t>13.4 In the case of a catastrophic tailings facility failure, provide immediate response to save lives, supply humanitarian aid and minimise environmental harm.</t>
  </si>
  <si>
    <r>
      <t xml:space="preserve">Principle 14 </t>
    </r>
    <r>
      <rPr>
        <sz val="9.5"/>
        <color theme="4"/>
        <rFont val="Arial"/>
        <family val="2"/>
      </rPr>
      <t>- Prepare for Long-Term Recovery in the Event 
of Catastrophic Failure</t>
    </r>
  </si>
  <si>
    <t>14.1 Based on tailings facility credible flow failure scenarios and the assessment of potential consequences, take reasonable steps to meaningfully engage with public sector agencies and other organisations that would participate in medium- and long-term social and environmental post-failure response strategies.</t>
  </si>
  <si>
    <t>14.2 In the event of a catastrophic tailings facility failure, assess social, environmental and local economic impacts as soon as possible after people are safe and short-term survival needs have been met.</t>
  </si>
  <si>
    <t>14.3 In the event of a catastrophic tailings facility failure, work with public sector agencies and other stakeholders to develop and implement reconstruction, restoration and recovery plans that address the medium- and long-term social, environmental and local economic impacts of the failure. The plans shall be disclosed if permitted by public authorities.</t>
  </si>
  <si>
    <t>14.4 In the event of a catastrophic tailings facility failure, enable the participation of affected people in reconstruction, restoration and recovery works and ongoing monitoring activities.</t>
  </si>
  <si>
    <t>14.5 Facilitate the monitoring and public reporting of post-failure outcomes that are aligned with the thresholds and indicators outlined in the reconstruction, restoration and recovery plans and adapt activities in response to findings and feedback.</t>
  </si>
  <si>
    <r>
      <t xml:space="preserve">Principle 15 </t>
    </r>
    <r>
      <rPr>
        <sz val="9.5"/>
        <color theme="4"/>
        <rFont val="Arial"/>
        <family val="2"/>
      </rPr>
      <t>- Publicly Disclose and Provide Access to Information About the Tailings Facility To Support Public Accountability</t>
    </r>
  </si>
  <si>
    <t>15.2 Respond in a systematic and timely manner to requests from interested and affected stakeholders for additional information material to the public safety and integrity of a tailings facility. When the request for information is denied, provide an explanation to the requesting stakeholder.</t>
  </si>
  <si>
    <t>15.3 Commit to cooperate in credible global transparency initiatives to create standardised, independent, industry-wide and publicly accessible databases, inventories or other information repositories about the safety and integrity of tailings facilities.</t>
  </si>
  <si>
    <t>WASTE, CONTAMINATION AND OTHER EMISSIONS</t>
  </si>
  <si>
    <t>Mineral waste</t>
  </si>
  <si>
    <t>Hazardous and non-hazardous waste (kilotonnes)</t>
  </si>
  <si>
    <r>
      <t>FY22</t>
    </r>
    <r>
      <rPr>
        <vertAlign val="superscript"/>
        <sz val="9.5"/>
        <color theme="4"/>
        <rFont val="Arial"/>
        <family val="2"/>
        <scheme val="minor"/>
      </rPr>
      <t>(3)</t>
    </r>
  </si>
  <si>
    <r>
      <t>Total hazardous mineral waste</t>
    </r>
    <r>
      <rPr>
        <vertAlign val="superscript"/>
        <sz val="9.5"/>
        <color theme="4"/>
        <rFont val="Arial"/>
        <family val="2"/>
        <scheme val="minor"/>
      </rPr>
      <t>(1)</t>
    </r>
  </si>
  <si>
    <r>
      <t>Total non-hazardous mineral waste</t>
    </r>
    <r>
      <rPr>
        <vertAlign val="superscript"/>
        <sz val="9.5"/>
        <color theme="4"/>
        <rFont val="Arial"/>
        <family val="2"/>
        <scheme val="minor"/>
      </rPr>
      <t>(2)</t>
    </r>
  </si>
  <si>
    <t xml:space="preserve">(1) Hazardous mineral waste is based on classification by local legislation. This includes hazardous mineral waste from processed raw materials, non-hazardous waste that is comingled with hazardous materials, as well as tailings, slimes, sludge, residues, slag, fly ash, gypsum and coal rejects.
(2) Non-hazardous mineral waste includes tailings, slimes, and residue resulting from the processing of ore which is not classified as hazardous by local legislation. 
(3) Total hazardous mineral waste decreased by 46 per cent between FY21 and FY22 due to the divestment of South Africa Energy Coal (SAEC) in FY21. 
</t>
  </si>
  <si>
    <t>Contamination</t>
  </si>
  <si>
    <r>
      <t>Acid rock drainage</t>
    </r>
    <r>
      <rPr>
        <vertAlign val="superscript"/>
        <sz val="9.5"/>
        <color theme="4"/>
        <rFont val="Arial"/>
        <family val="2"/>
        <scheme val="minor"/>
      </rPr>
      <t>(1)</t>
    </r>
  </si>
  <si>
    <t>Number of sites where acid rock drainage is predicted to occur</t>
  </si>
  <si>
    <t>Number of sites where acid rock drainage is actively mitigated</t>
  </si>
  <si>
    <t>Number of sites where acid rock drainage is under treatment or remediation</t>
  </si>
  <si>
    <t>Other emissions</t>
  </si>
  <si>
    <t>Other air emissions by pollutant (tonnes)</t>
  </si>
  <si>
    <t>Sulphur oxides (SOx) emissions</t>
  </si>
  <si>
    <r>
      <t>Nitrogen oxides (NOx) emissions</t>
    </r>
    <r>
      <rPr>
        <vertAlign val="superscript"/>
        <sz val="9.5"/>
        <color theme="4"/>
        <rFont val="Arial"/>
        <family val="2"/>
        <scheme val="minor"/>
      </rPr>
      <t>(1)</t>
    </r>
  </si>
  <si>
    <t>Mercury emissions</t>
  </si>
  <si>
    <r>
      <t>(1) Reported nitrogen oxides (NOx) value excludes N</t>
    </r>
    <r>
      <rPr>
        <vertAlign val="subscript"/>
        <sz val="8"/>
        <color theme="4"/>
        <rFont val="Arial"/>
        <family val="2"/>
      </rPr>
      <t>2</t>
    </r>
    <r>
      <rPr>
        <sz val="8"/>
        <color theme="4"/>
        <rFont val="Arial"/>
        <family val="2"/>
      </rPr>
      <t xml:space="preserve">O, which is a Greenhouse gas (GHG) and as such is incorporated in our GHG emission reporting where relevant. </t>
    </r>
  </si>
  <si>
    <t>CLOSURE</t>
  </si>
  <si>
    <t>Closure plans</t>
  </si>
  <si>
    <r>
      <t>Total number of South32 operations</t>
    </r>
    <r>
      <rPr>
        <vertAlign val="superscript"/>
        <sz val="9.5"/>
        <color theme="4"/>
        <rFont val="Arial"/>
        <family val="2"/>
      </rPr>
      <t>(1)</t>
    </r>
  </si>
  <si>
    <t>Not disclosed in prior financial years</t>
  </si>
  <si>
    <t>Total number of South32 operations with closure plans in place</t>
  </si>
  <si>
    <t>Operations with closure plans in place (percentage)</t>
  </si>
  <si>
    <t>PRIVACY AND CYBER SECURITY</t>
  </si>
  <si>
    <t>Privacy</t>
  </si>
  <si>
    <t>Cyber security</t>
  </si>
  <si>
    <t xml:space="preserve"> - We defined enhanced cyber security controls for all operations, to provide more granular management and to create consistency in the implementation of cyber 
   controls across the organisation;</t>
  </si>
  <si>
    <t xml:space="preserve"> - We continued our ongoing work in building a cyber-aware culture and have developed additional reporting and training options for all teams to drive ownership, 
   compliance and user awareness.</t>
  </si>
  <si>
    <t>STAKEHOLDER ENGAGEMENT</t>
  </si>
  <si>
    <t>Why we engage</t>
  </si>
  <si>
    <t>How we engage</t>
  </si>
  <si>
    <t>Learn more</t>
  </si>
  <si>
    <r>
      <rPr>
        <b/>
        <sz val="9.5"/>
        <color theme="4"/>
        <rFont val="Arial"/>
        <family val="2"/>
        <scheme val="minor"/>
      </rPr>
      <t xml:space="preserve">Customers 
</t>
    </r>
    <r>
      <rPr>
        <i/>
        <sz val="9.5"/>
        <color theme="4"/>
        <rFont val="Arial"/>
        <family val="2"/>
        <scheme val="minor"/>
      </rPr>
      <t>Companies that buy our products.</t>
    </r>
  </si>
  <si>
    <r>
      <t xml:space="preserve">Governments and regulators 
</t>
    </r>
    <r>
      <rPr>
        <i/>
        <sz val="9.5"/>
        <color theme="4"/>
        <rFont val="Arial"/>
        <family val="2"/>
        <scheme val="minor"/>
      </rPr>
      <t>At local, state, national and international levels.</t>
    </r>
  </si>
  <si>
    <r>
      <rPr>
        <b/>
        <sz val="9.5"/>
        <color theme="4"/>
        <rFont val="Arial"/>
        <family val="2"/>
        <scheme val="minor"/>
      </rPr>
      <t xml:space="preserve">Industry peers and associations
</t>
    </r>
    <r>
      <rPr>
        <i/>
        <sz val="9.5"/>
        <color theme="4"/>
        <rFont val="Arial"/>
        <family val="2"/>
        <scheme val="minor"/>
      </rPr>
      <t>Associations of shared interest groups.</t>
    </r>
  </si>
  <si>
    <t>Membership of key industry associations provides opportunities to understand, learn and contribute to industry best practice and innovation. Our participation provides an avenue to engage in and influence matters affecting our industry.
Industry organizations’ expectations of member companies have evolved from an informal set of expectations to a prescriptive set of commitments.</t>
  </si>
  <si>
    <t xml:space="preserve">- Advocacy and engagement  
- Policy alignment  
- Industry positioning, best practice and innovation 
- Legislative and regulatory reform 
- Community engagement and investment
- Climate change and commodities in a low-carbon world
- Human rights, including modern slavery
- Non-financial disclosure requirements </t>
  </si>
  <si>
    <t>To promote shared understanding and learning on issues of common interest and identify projects that can contribute value to society.</t>
  </si>
  <si>
    <t>TRANSFORMATION</t>
  </si>
  <si>
    <t>Department of Trade and Industry B-BBEE Scorecard</t>
  </si>
  <si>
    <r>
      <t>Our South African operating entities are audited annually for transformation progress in terms of the</t>
    </r>
    <r>
      <rPr>
        <i/>
        <sz val="9.5"/>
        <color theme="4"/>
        <rFont val="Arial"/>
        <family val="2"/>
        <scheme val="minor"/>
      </rPr>
      <t xml:space="preserve"> </t>
    </r>
    <r>
      <rPr>
        <sz val="9.5"/>
        <color theme="4"/>
        <rFont val="Arial"/>
        <family val="2"/>
        <scheme val="minor"/>
      </rPr>
      <t>Department of Trade and Industry (DTI)</t>
    </r>
    <r>
      <rPr>
        <i/>
        <sz val="9.5"/>
        <color theme="4"/>
        <rFont val="Arial"/>
        <family val="2"/>
        <scheme val="minor"/>
      </rPr>
      <t xml:space="preserve"> B-BBEE Act 2003 as amended by Act 46 of 2013. </t>
    </r>
    <r>
      <rPr>
        <sz val="9.5"/>
        <color theme="4"/>
        <rFont val="Arial"/>
        <family val="2"/>
        <scheme val="minor"/>
      </rPr>
      <t>The DTI has released new Codes of Good Practice on preferential procurement, enterprise and supplier development, skills development, general principles, and updates on interpretations and definitions which became effective in December 2019.</t>
    </r>
  </si>
  <si>
    <t>DTI B-BBEE recognition points</t>
  </si>
  <si>
    <t xml:space="preserve">Operation </t>
  </si>
  <si>
    <t>FY18 points</t>
  </si>
  <si>
    <t>FY19 points</t>
  </si>
  <si>
    <t>FY20 points</t>
  </si>
  <si>
    <t>FY21 points</t>
  </si>
  <si>
    <t>FY22 points</t>
  </si>
  <si>
    <t>FY20 Level</t>
  </si>
  <si>
    <t>FY21 Level</t>
  </si>
  <si>
    <t>FY22 Level</t>
  </si>
  <si>
    <t>Level 5</t>
  </si>
  <si>
    <t>Level 4</t>
  </si>
  <si>
    <t>Level 3</t>
  </si>
  <si>
    <t xml:space="preserve">Metalloys Alloy Smelter </t>
  </si>
  <si>
    <t xml:space="preserve">Non-compliant contributor - in Care and Maintenance </t>
  </si>
  <si>
    <t>SUSTAINABILITY FRAMEWORKS AND REPORTING STANDARDS</t>
  </si>
  <si>
    <t>ICMM MINING PRINCIPLES</t>
  </si>
  <si>
    <t>ICMM Principle</t>
  </si>
  <si>
    <t>Principle</t>
  </si>
  <si>
    <t>Reference location</t>
  </si>
  <si>
    <t>Principle 1: Ethical Business</t>
  </si>
  <si>
    <t>Apply ethical business practices and sound systems of corporate governance and transparency to support sustainable development.</t>
  </si>
  <si>
    <t xml:space="preserve">Principle 2: Decision Making </t>
  </si>
  <si>
    <t>Integrate sustainable development in corporate strategy and decision-making processes.</t>
  </si>
  <si>
    <t xml:space="preserve">Principle 3: Human Rights </t>
  </si>
  <si>
    <t>Respect human rights and the interests, cultures, customs and values of employees and communities affected by our activities.</t>
  </si>
  <si>
    <t xml:space="preserve">Principle 4: Risk Management </t>
  </si>
  <si>
    <t>Implement effective risk-management strategies and systems based on sound science, and which account for stakeholder perceptions of risk.</t>
  </si>
  <si>
    <t>Principle 5: Health and Safety</t>
  </si>
  <si>
    <t>Pursue continual improvement in health and safety performance with the ultimate goal of zero harm.</t>
  </si>
  <si>
    <t>Principle 6: Environmental Performance</t>
  </si>
  <si>
    <t>Pursue continual improvement in environmental performance issues, such as water stewardship, energy use and climate change.</t>
  </si>
  <si>
    <t>Principle 7: Conservation of Biodiversity</t>
  </si>
  <si>
    <t>Contribute to the conservation of biodiversity and integrated approaches to land-use planning.</t>
  </si>
  <si>
    <t>Principle 8: Responsible Production</t>
  </si>
  <si>
    <t>Facilitate and support the knowledge-base and systems for responsible design, use, re-use, recycling and disposal of products containing metals and minerals.</t>
  </si>
  <si>
    <t xml:space="preserve">Principle 9: Social Performance </t>
  </si>
  <si>
    <t>Pursue continual improvement in social performance and contribute to the social, economic and institutional development of host countries and communities.</t>
  </si>
  <si>
    <t xml:space="preserve">Principle 10: Stakeholder Engagement </t>
  </si>
  <si>
    <t>Proactively engage key stakeholders on sustainable development challenges and opportunities in an open and transparent manner, effectively report and independently verify progress and performance.</t>
  </si>
  <si>
    <t>ICMM PERFORMANCE EXPECTATIONS</t>
  </si>
  <si>
    <t>Operation</t>
  </si>
  <si>
    <t>Meets</t>
  </si>
  <si>
    <t>Partially Meets</t>
  </si>
  <si>
    <t>Does not Meet</t>
  </si>
  <si>
    <r>
      <t>Overall conformance</t>
    </r>
    <r>
      <rPr>
        <vertAlign val="superscript"/>
        <sz val="9.5"/>
        <color theme="4"/>
        <rFont val="Arial"/>
        <family val="2"/>
        <scheme val="minor"/>
      </rPr>
      <t>(1)</t>
    </r>
  </si>
  <si>
    <t>Third-party validation</t>
  </si>
  <si>
    <t>Scheduled for FY24</t>
  </si>
  <si>
    <t>Completed in FY23</t>
  </si>
  <si>
    <t>Hotazel Manganese Mines (HMM)</t>
  </si>
  <si>
    <t>Scheduled for FY25</t>
  </si>
  <si>
    <t>Corporate</t>
  </si>
  <si>
    <t>(1) Overall conformance considers the total number of PEs that are rated 'Meets' against the PEs applicable to the operation only.</t>
  </si>
  <si>
    <t>HMM</t>
  </si>
  <si>
    <t>IMC</t>
  </si>
  <si>
    <t>Comments</t>
  </si>
  <si>
    <t>1.1 Establish systems to maintain compliance with applicable law.</t>
  </si>
  <si>
    <t>1.2 Implement policies and practices to prevent bribery, corruption and to publicly disclose facilitation payments.</t>
  </si>
  <si>
    <t>Our Code of Business Conduct prohibits fraud, bribery and corruption in any form, and requires compliance with applicable anti-bribery and corruption laws wherever we conduct business. As part of our commitment to act ethically,
responsibly and lawfully, we have an ABC Policy and operate a risk-based ABC compliance program.</t>
  </si>
  <si>
    <t>1.3 Implement policies and standards consistent with the ICMM policy framework.</t>
  </si>
  <si>
    <t>1.4 Assign accountability for sustainability performance at the Board and/or Executive Committee level.</t>
  </si>
  <si>
    <t xml:space="preserve">Our Sustainability Committee assists the Board to oversee the sustainability management, performance, assurance, and reporting practices of the Group. The Committee's responsibilities include overseeing the Group’s approach to identifying
and managing material sustainability-related risks and opportunities including safety, health (including occupational health, hygiene, mental health and well-being), environment, community and social performance, business ethics and climate change. </t>
  </si>
  <si>
    <t>1.5 Disclose the value and beneficiaries of financial and in-kind political contributions whether directly or through an intermediary.</t>
  </si>
  <si>
    <t xml:space="preserve">Our Code of Business Conduct sets out our approach to political donations and community investment. South32 does not make political donations in cash or in-kind to any political party, politician, political party official, elected official or candidate for public office in any country. </t>
  </si>
  <si>
    <t>Principle 2: Decision Making</t>
  </si>
  <si>
    <t>2.1 Integrate sustainable development principles into corporate strategy and decision-making processes relating to investments and in the design, operation and closure of facilities.</t>
  </si>
  <si>
    <t>South32’s purpose is to make a difference by developing natural resources, improving people’s lives now and for generations to come. We are trusted by our owners and partners to realise the potential of their resources. Sustainability is at the heart of South32’s purpose and underpins the delivery of our strategy. 
To meet our sustainability commitment (as outlined in the Sustainability Policy) we will embed our sustainability commitment and principles into our culture, business strategy, internal standards and procedures.</t>
  </si>
  <si>
    <t>2.2 Support the adoption of responsible health and safety, environmental, human rights and labour policies and practices by joint venture partners, suppliers and contractors, based on risk.</t>
  </si>
  <si>
    <t>Principle 3: Human Rights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</si>
  <si>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</si>
  <si>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Our human rights approach is guided by the United Nations Guiding Principles on Business and Human Rights (UNGPs), the United Nations Global Compact Principles, the International Council on Mining and Metals (ICMM) Mining Principles, Voluntary Principles on Security and Human Rights (VPSHR), and the UN Declaration on the Rights of Indigenous Peoples. We operationalise our commitments through Our Approach to Human Rights and our internal social performance standard.</t>
  </si>
  <si>
    <t>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</si>
  <si>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t>3.3 Implement, based on risk, a human rights and security approach consistent with the Voluntary Principles on Security and Human Rights.</t>
  </si>
  <si>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</si>
  <si>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t>3.5 Remunerate employees with wages that equal or exceed legal requirements or represent a competitive wage within that job market (whichever is higher) and assign regular and overtime working hours within legally required limits.</t>
  </si>
  <si>
    <t>We aim to be an employer of choice, providing an inclusive work environment and competitive remuneration to attract, develop and retain talented people.
Our Remuneration Committee Terms of Reference includes an objective to reward employees fairly and responsibly having regard to the Group’s results, individual performance and general remuneration conditions and allowing for adjustments to be made. 
Working hours are managed in accordance with employment agreements and legal requirements.</t>
  </si>
  <si>
    <t xml:space="preserve">3.6 Respect the rights, interests, aspirations, culture and natural resource-based livelihoods of Indigenous Peoples in project design, development and operation; apply the mitigation hierarchy to address adverse impacts; and deliver sustainable benefits for Indigenous Peoples. </t>
  </si>
  <si>
    <t xml:space="preserve">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 </t>
  </si>
  <si>
    <t xml:space="preserve">3.8 Implement policies and practices to respect the rights and interests of women to support diversity in the workplace. </t>
  </si>
  <si>
    <t>Inclusion and diversity is a core element of our culture. We know an inclusive and diverse workforce is safer and allows for greater collaboration, innovation and performance. We are committed to building and maintaining an inclusive and diverse workforce that reflects the communities in which we operate.  Our Inclusion and Diversity Policy is the core external document that defines our approach to Inclusion and Diversity for South32.</t>
  </si>
  <si>
    <t>Principle 4: Risk Management</t>
  </si>
  <si>
    <t>4.1 Assess environmental and social risks and opportunities of new projects and of significant changes to existing operations in consultation with interested and affected stakeholders, and publicly disclose assessment results.</t>
  </si>
  <si>
    <t>Our internal environment and climate change standard details the requirements for conducting environmental risk and opportunity analysis for operational locations on a five-yearly basis, for exploration areas on an as-required basis, and to incorporate the outcomes into the planning process.
Our internal social performance standard sets the minimum performance requirements for collaborative and transparent engagement with host communities and provides guidance on identifying and managing social impacts and risks associated with our activities. These requirements apply to all operations, functions, projects and greenfields exploration where we have operational control.</t>
  </si>
  <si>
    <t>4.2 Undertake risk-based due diligence on conflict and human rights that aligns with the OECD Due Diligence Guidance on Conflict Affected and High Risk Areas, when operating in, or sourcing from, a conflict-affected or high-risk area.</t>
  </si>
  <si>
    <t>4.3 Implement risk-based controls to avoid/prevent, minimise, mitigate and/or remedy health, safety and environmental impacts to workers, local communities, cultural heritage and the natural environment, based upon a recognised international standard or management system.</t>
  </si>
  <si>
    <t>Our System of Risk Management aligns with the principles of the International Standard for Risk Management AS/NZS ISO31000:2018. It applies to all employees, Directors, contractors, and subsidiaries. Our Sustainability Policy states that we will identify, evaluate and manage sustainability risks in line with our Risk Management Framework.</t>
  </si>
  <si>
    <t xml:space="preserve">4.4 Develop, maintain and test emergency response plans. Where risks to external stakeholders are significant, this should be in collaboration with potentially affected stakeholders and consistent with established industry good practice. </t>
  </si>
  <si>
    <t>Our internal security, crisis and emergency management (SCEM) standard sets minimum performance requirements and controls to manage risks related to our emergency response processes, with the aim of protecting our people, and minimising impacts on the environment and surrounding communities. The standard outlines the requirement that SCEM plans are developed, implemented, resourced and routinely exercised to mitigate material risks and to deliver a well-coordinated emergency response.</t>
  </si>
  <si>
    <t xml:space="preserve">5.1 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</si>
  <si>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t xml:space="preserve">At South32, we share a common belief that everyone should go home safe and well, every day. We are committed to a culture of safety supported by safety leadership, safe systems, standards, and business practices.  
Our approach to health and safety is guided by our Sustainability Policy and defined and implemented through our internal health and safety standards and procedures. The standards and associated procedures are aligned to the International Organisation for Standardisation (ISO) 45001 Occupational Health and Safety Management System Standard 2018, and the International Council on Mining and Metals (ICMM) Mining Principles 4 – Risk Management and 5 – Health and Safety and comply with local laws and regulations.
We use both leading and lagging indicators to monitor and measure our performance, which can be found in our 2023 Sustainability Databook. </t>
  </si>
  <si>
    <t>5.2 Provide workers with training in accordance with their responsibilities for health and safety, and implement health surveillance and risk-based monitoring programmes based on occupational exposures.</t>
  </si>
  <si>
    <t xml:space="preserve">6.1 Plan and design for closure in consultation with relevant authorities and stakeholders, implement measures to address closure-related environmental and social aspects, and make financial provision to enable agreed closure and post-closure commitments to be realised. </t>
  </si>
  <si>
    <t xml:space="preserve">Closure is a crucial aspect of our operational lifecycle, and we prioritise effective planning for closure from the early stages of development and throughout our operations life cycle. It is a complex process that involves collaboration with various stakeholders, including our employees, local businesses, communities, Traditional Owners, industry associations, and regulators. We aim to communicate opportunities in the closure planning and execution process to our host communities, and work towards safe and sustainable environmental outcomes, while also supporting socio-economic outcomes during the closure process. 
Our approach aligns with the ICMM Mining Principle 6 on Environmental Performance and is supported by our Sustainability Policy. We also follow the ICMM Integrated Mine Closure Good Practice Guide and adhere to our internal closure standard, which encompasses closure commitments, planning, cost estimation, progressive rehabilitation of ecosystems, and closure execution. </t>
  </si>
  <si>
    <t xml:space="preserve">6.2 Implement water stewardship practices that provide for strong and transparent water governance, effective management of water at operations, and collaboration with stakeholders at a catchment level to achieve responsible and sustainable water use. </t>
  </si>
  <si>
    <t>6.3 Design, construct, operate, monitor and decommission tailings disposal/storage facilities using comprehensive, risk-based management and governance practices in line with internationally recognised good practice, to minimise the risk of catastrophic failure.</t>
  </si>
  <si>
    <t xml:space="preserve">6.4 Apply the mitigation hierarchy to prevent pollution, manage releases and waste, and address potential impacts on human health and the environment. </t>
  </si>
  <si>
    <t xml:space="preserve">6.5 Implement measures to improve energy efficiency and contribute to a low-carbon future, and report the outcomes based on internationally recognised protocols for measuring CO2 equivalent (GHG) emissions. </t>
  </si>
  <si>
    <t xml:space="preserve">In FY21, we set our medium-term target to halve our operational GHG emissions by 2035 from our FY21 baseline. Recognising that we have a critical role to play in contributing to the decarbonisation of the value chain, in partnership with our customers and suppliers, in FY22 we set a new goal of net zero Scope 3 GHG emissions by 2050.
Our goals and targets are delivered through the work described in our Climate Change Action Plan (CCAP) which was published in September 2022 and is a continuation of work that has been underway since 2015. 
Our performance is detailed in our 2023 Sustainable Development Report, and our Scope 1, 2 and 3 greenhouse gas emissions and methodology is detailed in our 2023 Sustainability Databook. </t>
  </si>
  <si>
    <t xml:space="preserve">7.1 Neither explore nor develop new mines in World Heritage sites, respect legally designated protected areas, and design and operate any new operations or changes to existing operations to be compatible with the value for which such areas were designated. </t>
  </si>
  <si>
    <t>As per the ICMM Performance Expectation 7.1, we are committed to avoiding exploring or mining in World Heritage Areas and to respecting legally designated protected areas.</t>
  </si>
  <si>
    <t>7.2 Assess and address risks and impacts to biodiversity and ecosystem services by implementing the mitigation hierarchy, with the ambition of achieving no net loss to biodiversity. Note: The ambition of no net loss applies to new projects and major expansions to existing projects that impact biodiversity and ecosystem services.</t>
  </si>
  <si>
    <t xml:space="preserve">8.1 In project design, operation and de-commissioning, implement cost-effective measures for the recovery, re-use or recycling of energy, natural resources, and materials. </t>
  </si>
  <si>
    <t>8.2 Assess the hazards of the products of mining according to UN Globally Harmonised System of Hazard Classification and Labelling or equivalent relevant regulatory systems and communicate through safety data sheets and labelling as appropriate.</t>
  </si>
  <si>
    <t>Principle 9: Social Performance</t>
  </si>
  <si>
    <t xml:space="preserve">9.1 Implement inclusive approaches with local communities to identify their development priorities and support activities that contribute to their lasting social and economic wellbeing, in partnership with government, civil society and development agencies, as appropriate. </t>
  </si>
  <si>
    <t xml:space="preserve">9.2 Enable access by local enterprises to procurement and contracting opportunities across the project life-cycle, both directly and by encouraging larger contractors and suppliers, and also by supporting initiatives to enhance economic opportunities for local communities. </t>
  </si>
  <si>
    <t xml:space="preserve">9.3 Conduct stakeholder engagement based upon an analysis of the local context and provide local stakeholders with access to effective mechanisms for seeking resolution of grievances related to the company and its activities. </t>
  </si>
  <si>
    <t>The support of the communities where we operate is critical to our success. Being transparent and building relationships based on trust is essential to the way we operate. That means being in touch with the broader community, considering different perspectives and working together. 
Our internal social performance standard sets the minimum performance requirements for collaborative and transparent engagement with host communities and provides guidance on identifying and managing social impacts and risks associated with our activities. These requirements apply to all operations, functions, projects and greenfields exploration where we have operational control. 
We listen to and report community complaints or grievances we receive, anonymously or otherwise, through our complaints mechanisms and address them as a priority. Our community complaints and grievances processes are aligned with the United Nations Guiding Principles (UNGPs) on Business and Human Rights and the UN’s Protect, Respect and Remedy Framework.</t>
  </si>
  <si>
    <t xml:space="preserve">9.4 Collaborate with government, where appropriate, to support improvements in environmental and social practices of local Artisanal and Small-scale Mining (ASM). </t>
  </si>
  <si>
    <t xml:space="preserve">South32 does not have artisanal and small-scale mining (ASM) at our operations. </t>
  </si>
  <si>
    <t>Principle 10: Stakeholder Engagement</t>
  </si>
  <si>
    <t xml:space="preserve">10.1 Identify and engage with key corporate-level external stakeholders on sustainable development issues in an open and transparent manner. </t>
  </si>
  <si>
    <t>Respectful relationships with our stakeholders underpin the creation and protection of shared social, economic, and environmental value. The expectations of stakeholders and society more broadly continue to evolve in response to global challenges that affect current and future generations – including climate change, wars and conflict, human rights violations, water scarcity, amongst others. 
Challenging ourselves to create social, environmental and economic value is intrinsic to our purpose, aligns with our values and underpins the delivery of our strategy. We work to build positive, meaningful and respectful relationships, guided by the ICMM Mining Principles 9 – Social Performance and 10 – Stakeholder Engagement, as well as our Code of Business Conduct (Code) and internal standards. 
In FY23, our materiality assessment was conducted by an external consultant, and consisted of desktop research, an internal survey sent to 45 of South32’s Senior Leadership Team members, ten interviews with select South32 Board and Lead Team members, and a validation workshop with subject matter experts across various functions at South32.</t>
  </si>
  <si>
    <t xml:space="preserve">10.2 Publicly support the implementation of the Extractive Industries Transparency Initiative (EITI) and compile information on all material payments, at the appropriate levels of government, by country and by project. </t>
  </si>
  <si>
    <t xml:space="preserve">Taxation payments are an important mechanism for contributing to the economies of the countries where we operate. Our approach is aligned with the ICMM Position Statement on Mineral Revenues and the Extractive Industries Transparency Initiative (EITI), which promotes open and accountable management of mineral resource wealth. The EITI has confirmed that South32 meet all the expectations for supporting companies.  
We support the public disclosure of payments made to governments and communities, and the public disclosure by governments on contracts and licences for the exploitation of minerals and other natural resources.  
Each year, we publish a Tax Transparency and Payments to Governments Report that shows our tax affairs are conducted in line with our commitment to ethical business practices. This report sets out our approach to tax governance and dealing with tax authorities, details our tax payments to governments by country and project, tax expense and international related party dealings on a country-by-country basis, and our contracts for resource development. </t>
  </si>
  <si>
    <t xml:space="preserve">10.3 Report annually on economic, social and environmental performance at the corporate level using the GRI Sustainability Reporting Standards. </t>
  </si>
  <si>
    <t xml:space="preserve">10.4 Each year, conduct independent assurance of sustainability performance following the ICMM guidance on assuring and verifying membership requirements. </t>
  </si>
  <si>
    <t>UNITED NATIONS GLOBAL COMPACT (UNGC) PRINCIPLES</t>
  </si>
  <si>
    <t>UNGC aspect</t>
  </si>
  <si>
    <t>Principle 1. Businesses should support and respect the protection of internationally proclaimed human rights.</t>
  </si>
  <si>
    <t>Principle 2. Make sure that they are not complicit in human rights abuses.</t>
  </si>
  <si>
    <t>Labour</t>
  </si>
  <si>
    <t>Principle 3. Business should uphold the freedom of association and the effective recognition of the right to collective bargaining.</t>
  </si>
  <si>
    <t>Principle 4. The elimination of all forms of forced and compulsory labour.</t>
  </si>
  <si>
    <t>Principle 5. The effective abolition of child labour.</t>
  </si>
  <si>
    <t>Principle 6. The elimination of discrimination in respect of employment and occupation.</t>
  </si>
  <si>
    <t>Principle 7. Business should support a precautionary approach to environmental challenges.</t>
  </si>
  <si>
    <t>Principle 8. Undertake initiatives to promote greater environmental responsibility.</t>
  </si>
  <si>
    <t>Principle 9. Encourage the development and diffusion of environmentally friendly technologies.</t>
  </si>
  <si>
    <t>Anti-corruption</t>
  </si>
  <si>
    <t>Principle 10. Business should work against corruption in all its forms, including extortion and bribery.</t>
  </si>
  <si>
    <t>UNITED NATIONS SUSTAINABLE DEVELOPMENT GOALS (UN SDGs)</t>
  </si>
  <si>
    <t xml:space="preserve">UN SDG target </t>
  </si>
  <si>
    <t xml:space="preserve">South32 contribution </t>
  </si>
  <si>
    <t>3 Good Health and Wellbeing</t>
  </si>
  <si>
    <t>3.8 Achieve universal health coverage, including financial risk protection, access to quality essential health-care services and access to safe, effective, quality and affordable essential medicines and vaccines for all</t>
  </si>
  <si>
    <t xml:space="preserve">4 Quality Education </t>
  </si>
  <si>
    <t>4.4 By 2030, substantially increase the number of youth and adults who have relevant skills, including technical and vocational skills, for employment, decent jobs and entrepreneurship</t>
  </si>
  <si>
    <t xml:space="preserve">5 Gender Equality </t>
  </si>
  <si>
    <t>5.1 End all forms of discrimination against all women and girls everywhere</t>
  </si>
  <si>
    <t>6 Clean Water and Sanitation</t>
  </si>
  <si>
    <t>6.4 By 2030, substantially increase water-use efficiency across all sectors and ensure sustainable withdrawals and supply of freshwater to address water scarcity and substantially reduce the number of people suffering from water scarcity</t>
  </si>
  <si>
    <t>7 Affordable and Clean Energy</t>
  </si>
  <si>
    <t>7.2 By 2030, increase substantially the share of renewable energy in the global energy mix</t>
  </si>
  <si>
    <t xml:space="preserve">8 Decent work and economic growth </t>
  </si>
  <si>
    <t>8.5 By 2030, achieve full and productive employment and decent work for all women and men, including for young people and persons with disabilities, and equal pay for work of equal value</t>
  </si>
  <si>
    <t>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t>
  </si>
  <si>
    <t xml:space="preserve">9 Industry, innovation and infrastructure </t>
  </si>
  <si>
    <t xml:space="preserve">9.3 Increase the access of small-scale industrial and other enterprises, in particular in developing countries, to financial services, including affordable credit, and their integration into value chains and markets
</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</si>
  <si>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</si>
  <si>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10 Reduced Inequalities</t>
  </si>
  <si>
    <t>10.2 By 2030, empower and promote the social, economic and political inclusion of all, irrespective of age, sex, disability, race, ethnicity, origin, religion or economic or other status</t>
  </si>
  <si>
    <t>11 Sustainable Cities and Communities</t>
  </si>
  <si>
    <t xml:space="preserve">11.4 Strengthen efforts to protect and safeguard the world’s cultural and natural heritage </t>
  </si>
  <si>
    <t xml:space="preserve">12 Responsible consumption and production </t>
  </si>
  <si>
    <t>12.2 By 2030, achieve the sustainable management and efficient use of natural resources</t>
  </si>
  <si>
    <t>12.6 Encourage companies, especially large and transnational companies, to adopt sustainable practices and to integrate sustainability information into their reporting cycle</t>
  </si>
  <si>
    <t>13 Climate Action</t>
  </si>
  <si>
    <t>13.1 Strengthen resilience and adaptive capacity to climate-related hazards and natural disasters in all countries</t>
  </si>
  <si>
    <t>13.2 Integrate climate change measures into national policies, strategies and planning</t>
  </si>
  <si>
    <t xml:space="preserve">15 Life on Land </t>
  </si>
  <si>
    <t>15.5 Take urgent and significant action to reduce the degradation of natural habitats, halt the loss of biodiversity and, by 2020, protect and prevent the extinction of threatened species</t>
  </si>
  <si>
    <t xml:space="preserve">16 Peace, justice and strong institutions </t>
  </si>
  <si>
    <t>16.2 End abuse, exploitation, trafficking and all forms of violence against and torture of children</t>
  </si>
  <si>
    <t>16.5 Substantially reduce corruption and bribery in all their forms</t>
  </si>
  <si>
    <t>17 Partnerships for the Goals</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</si>
  <si>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</si>
  <si>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GLOBAL REPORTING INITIATIVE (GRI) INDEX</t>
  </si>
  <si>
    <t>This table demonstrates South32's reporting in accordance with the GRI Sustainability Reporting Standards for period 1 July 2022 to 30 June 2023.</t>
  </si>
  <si>
    <t>GRI 2: General Disclosures 2021</t>
  </si>
  <si>
    <t>OMISSION</t>
  </si>
  <si>
    <t>Standard</t>
  </si>
  <si>
    <t>Disclosure title</t>
  </si>
  <si>
    <t>Disclosure requirements</t>
  </si>
  <si>
    <t>Reference location or explanation</t>
  </si>
  <si>
    <t>Requirements omitted</t>
  </si>
  <si>
    <t>Reason</t>
  </si>
  <si>
    <t>Explanation</t>
  </si>
  <si>
    <t>The organisation and its reporting practices</t>
  </si>
  <si>
    <t>2-1</t>
  </si>
  <si>
    <t>Organisational details</t>
  </si>
  <si>
    <t>a. report its legal name;
b. report its nature of ownership and legal form;
c. report the location of its headquarters;
d. report its countries of operation.</t>
  </si>
  <si>
    <t>2-2</t>
  </si>
  <si>
    <t>Entities included in the organisation's sustainability reporting</t>
  </si>
  <si>
    <t>a. list all its entities included in its sustainability reporting;
b. if the organisation has audited consolidated financial statements or financial information filed on public record, specify the differences between the list of entities included in its financial reporting and the list included in its sustainability reporting;
c. if the organisation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</si>
  <si>
    <t>2-3</t>
  </si>
  <si>
    <t>Reporting period, frequency and contact point</t>
  </si>
  <si>
    <t>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</si>
  <si>
    <t>2-4</t>
  </si>
  <si>
    <t>Restatements of information</t>
  </si>
  <si>
    <t xml:space="preserve">a, report restatements of information made from previous reporting periods and explain:
i. the reasons for the restatements;
ii. the effect of the restatements.
</t>
  </si>
  <si>
    <t xml:space="preserve">a. Where relevant, restatements are disclosed in the footnotes of the relevant tables within the 2023 Sustainability Databook and respective reports.   </t>
  </si>
  <si>
    <t>2-5</t>
  </si>
  <si>
    <t>External assurance</t>
  </si>
  <si>
    <t>a. describe its policy and practice for seeking external assurance, including whether and how the highest governance body and senior executives are involved;
b. if the organisation’s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organisation and the assurance provider.</t>
  </si>
  <si>
    <t>2-6</t>
  </si>
  <si>
    <t>Activities, value chain and other business relationships</t>
  </si>
  <si>
    <t>a. report the sector(s) in which it is active;
b. describe its value chain, including:
i. the organisation’s activities, products, services, and markets served;
ii. the organisation’s supply chain;
iii. the entities downstream from the organisation and their activities;
c. report other relevant business relationships;
d. describe significant changes in 2-6-a, 2-6-b, and 2-6-c compared to the previous
reporting period.</t>
  </si>
  <si>
    <t>2-7</t>
  </si>
  <si>
    <t>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</si>
  <si>
    <t xml:space="preserve">a. and b. 2023 Sustainability Databook - People and culture tab
c. Data measured as headcount for direct South32 employees only, as at 30 June 2023. 
d. and e. contextual information and year on year fluctuations are detailed in the footnotes as appropriate in the 2023 Sustainability Databook - People and culture tab. </t>
  </si>
  <si>
    <t>2-8</t>
  </si>
  <si>
    <t>Workers who are not employees</t>
  </si>
  <si>
    <t>a. report the total number of workers who are not employees and whose work is controlled by the organisation and describe:
i. the most common types of worker and their contractual relationship with the organisation;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</si>
  <si>
    <t>All requirements are omitted</t>
  </si>
  <si>
    <t>Information unavailable / incomplete</t>
  </si>
  <si>
    <t>Governance</t>
  </si>
  <si>
    <t>2-9</t>
  </si>
  <si>
    <t>Governance structure and composition</t>
  </si>
  <si>
    <t>a. describe its governance structure, including committees of the highest governance body;
b. list the committees of the highest governance body that are responsible for decision making on and overseeing the management of the organisation’s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organisation;
viii. stakeholder representation.</t>
  </si>
  <si>
    <t>2-10</t>
  </si>
  <si>
    <t>Nomination and selection of the highest governance body</t>
  </si>
  <si>
    <t>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organisation.</t>
  </si>
  <si>
    <t>2-11</t>
  </si>
  <si>
    <t>Chair of the highest governance body</t>
  </si>
  <si>
    <t>a. report whether the chair of the highest governance body is also a senior executive in the organisation;
b. if the chair is also a senior executive, explain their function within the organisation’s management, the reasons for this arrangement, and how conflicts of interest are prevented and mitigated.</t>
  </si>
  <si>
    <t>2-12</t>
  </si>
  <si>
    <t>Role of the highest governance body in overseeing the management of impacts</t>
  </si>
  <si>
    <t>a. describe the role of the highest governance body and of senior executives in developing, approving, and updating the organisation’s purpose, value or mission statements, strategies, policies, and goals related to sustainable development;
b. describe the role of the highest governance body in overseeing the organisation’s due diligence and other processes to identify and manage the organisation’s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organisation’s processes as described in 2-12-b, and report the frequency of this review.</t>
  </si>
  <si>
    <t xml:space="preserve">2-13 </t>
  </si>
  <si>
    <t>Delegation of responsibility for managing impacts</t>
  </si>
  <si>
    <t>a. describe how the highest governance body delegates responsibility for managing the organisation's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organisation’s impacts on the economy, environment, and people.</t>
  </si>
  <si>
    <t xml:space="preserve">2-14 </t>
  </si>
  <si>
    <t>Role of the highest governance body in sustainability reporting</t>
  </si>
  <si>
    <t>a. report whether the highest governance body is responsible for reviewing and approving the reported information, including the organisation’s material topics, and if so, describe the process for reviewing and approving the information;
b. if the highest governance body is not responsible for reviewing and approving the reported information, including the organisation’s material topics, explain the reason for this.</t>
  </si>
  <si>
    <t xml:space="preserve">2-15 </t>
  </si>
  <si>
    <t>Conflicts of interest</t>
  </si>
  <si>
    <t>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</si>
  <si>
    <t xml:space="preserve">2-16 </t>
  </si>
  <si>
    <t>Communication of critical concerns</t>
  </si>
  <si>
    <t>a. describe whether and how critical concerns are communicated to the highest governance body;
b. report the total number and the nature of critical concerns that were communicated to the highest governance body during the reporting period.</t>
  </si>
  <si>
    <t>Confidentiality constraints</t>
  </si>
  <si>
    <t xml:space="preserve">2-17 </t>
  </si>
  <si>
    <t>Collective knowledge of the highest governance body</t>
  </si>
  <si>
    <t>a. report measures taken to advance the collective knowledge, skills, and experience of the highest governance body on sustainable development.</t>
  </si>
  <si>
    <t xml:space="preserve">2-18 </t>
  </si>
  <si>
    <t>Evaluation of the performance of the
highest governance body</t>
  </si>
  <si>
    <t>a. describe the processes for evaluating the performance of the highest governance body in overseeing the management of the organisation’s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organisational practices.</t>
  </si>
  <si>
    <t xml:space="preserve">2-19 </t>
  </si>
  <si>
    <t>Remuneration policies</t>
  </si>
  <si>
    <t>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organisation’s impacts on the economy, environment, and people</t>
  </si>
  <si>
    <t xml:space="preserve">2-20 </t>
  </si>
  <si>
    <t>Process to determine remuneration</t>
  </si>
  <si>
    <t>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organisation, its highest governance body and senior executives;
b. report the results of votes of stakeholders (including shareholders) on remuneration policies and proposals, if applicable.</t>
  </si>
  <si>
    <t xml:space="preserve">2-21 </t>
  </si>
  <si>
    <t>Annual total compensation ratio</t>
  </si>
  <si>
    <t>a. report the ratio of the annual total compensation for the organisation’s highest-paid individual to the median annual total compensation for all employees (excluding the highest-paid individual);
b. report the ratio of the percentage increase in annual total compensation for the organisation’s highest-paid individual to the median percentage increase in annual total compensation for all employees (excluding the highest-paid individual);
c. report contextual information necessary to understand the data and how the data has been compiled.</t>
  </si>
  <si>
    <t>Strategy, policies and practices</t>
  </si>
  <si>
    <t xml:space="preserve">2-22 </t>
  </si>
  <si>
    <t>Statement on sustainable development strategy</t>
  </si>
  <si>
    <t>a. report a statement from the highest governance body or most senior executive of the organisation about the relevance of sustainable development to the organisation and its strategy for contributing to sustainable development.</t>
  </si>
  <si>
    <t xml:space="preserve">2-23 </t>
  </si>
  <si>
    <t>Policy commitments</t>
  </si>
  <si>
    <t>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organisation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organisation, including whether this is the most senior level;
e. report the extent to which the policy commitments apply to the organisation’s activities and to its business relationships;
f. describe how the policy commitments are communicated to workers, business partners, and other relevant parties.</t>
  </si>
  <si>
    <t xml:space="preserve">2-24 </t>
  </si>
  <si>
    <t>Embedding policy commitments</t>
  </si>
  <si>
    <t>a. describe how it embeds each of its policy commitments for responsible business conduct throughout its activities and business relationships, including:
i. how it allocates responsibility to implement the commitments across different levels within the organisation;
ii. how it integrates the commitments into organisational strategies, operational policies, and operational procedures;
iii. how it implements its commitments with and through its business relationships;
iv. training that the organisation provides on implementing the commitments.</t>
  </si>
  <si>
    <t xml:space="preserve">2-25 </t>
  </si>
  <si>
    <t>Processes to remediate negative impacts</t>
  </si>
  <si>
    <t>a. describe its commitments to provide for or cooperate in the remediation of negative impacts that the organisation identifies it has caused or contributed to;
b. describe its approach to identify and address grievances, including the grievance mechanisms that the organisation has established or participates in;
c. describe other processes by which the organisation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organisation tracks the effectiveness of the grievance mechanisms and other remediation processes, and report examples of their effectiveness, including stakeholder feedback.</t>
  </si>
  <si>
    <t xml:space="preserve">2-26 </t>
  </si>
  <si>
    <t>Mechanisms for seeking advice and raising concerns</t>
  </si>
  <si>
    <t>a. describe the mechanisms for individuals to:
i. seek advice on implementing the organisation’s policies and practices for responsible business conduct;
ii. raise concerns about the organisation’s business conduct.</t>
  </si>
  <si>
    <t xml:space="preserve">2-27 </t>
  </si>
  <si>
    <t>Compliance with laws and regulations</t>
  </si>
  <si>
    <t>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t>
  </si>
  <si>
    <t xml:space="preserve">2-28 </t>
  </si>
  <si>
    <t>Membership associations</t>
  </si>
  <si>
    <t>a. report industry associations, other membership associations, and national or international advocacy organisations in which it participates in a significant role.</t>
  </si>
  <si>
    <t xml:space="preserve">2-29 </t>
  </si>
  <si>
    <t>Approach to stakeholder engagement</t>
  </si>
  <si>
    <t>a. describe its approach to engaging with stakeholders, including:
i. the categories of stakeholders it engages with, and how they are identified;
ii. the purpose of the stakeholder engagement;
iii. how the organisation seeks to ensure meaningful engagement with stakeholders.</t>
  </si>
  <si>
    <t xml:space="preserve">2-30 </t>
  </si>
  <si>
    <t>a. report the percentage of total employees covered by collective bargaining agreements;
b. for employees not covered by collective bargaining agreements, report whether the organisation determines their working conditions and terms of employment based on collective bargaining agreements that cover its other employees or based on collective bargaining agreements from other organisations.</t>
  </si>
  <si>
    <t>2023 Sustainability Databook - People and culture tab
b. Employees not covered by collective bargaining agreements are provided contracts of employment compliant with the statutory obligations of each jurisdiction.</t>
  </si>
  <si>
    <t>GRI 3: Material Topics 2021</t>
  </si>
  <si>
    <t xml:space="preserve">3-1 </t>
  </si>
  <si>
    <t>Process to determine material topics</t>
  </si>
  <si>
    <t xml:space="preserve">3-2 </t>
  </si>
  <si>
    <t>List of material topics</t>
  </si>
  <si>
    <t>a. list its material topics;
b. report changes to the list of material topics compared to the previous reporting period.</t>
  </si>
  <si>
    <t xml:space="preserve">3-3 </t>
  </si>
  <si>
    <t>Management of material topics</t>
  </si>
  <si>
    <t>a. describe the actual and potential, negative and positive impacts on the economy, environment, and people, including impacts on their human rights;
b. report whether the organisation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organisation’s operational policies and procedures;
f. describe how engagement with stakeholders has informed the actions taken (3-3-d) and how it has informed whether the actions have been effective (3-3-e).</t>
  </si>
  <si>
    <t>Material Topic-Specific Disclosures</t>
  </si>
  <si>
    <t xml:space="preserve">Health and safety </t>
  </si>
  <si>
    <t>GRI 403: Occupational Health and Safety 2018</t>
  </si>
  <si>
    <t>403-1</t>
  </si>
  <si>
    <t>Occupational health and safety management system</t>
  </si>
  <si>
    <t>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t>
  </si>
  <si>
    <t>403-2</t>
  </si>
  <si>
    <t xml:space="preserve">Hazard identification, risk assessment, and incident investigation </t>
  </si>
  <si>
    <t>a. a description of the processes used to identify work-related hazards and assess risks on a routine and non-routine basis, and to apply the hierarchy of controls in order to eliminate hazards and minimize risks, including:
i. how the organisation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</si>
  <si>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403-3</t>
  </si>
  <si>
    <t>Occupational health services</t>
  </si>
  <si>
    <t>a. a description of the occupational health services’ functions that contribute to the identification and elimination of hazards and minimization of risks, and an explanation of how the organisation ensures the quality of these services and facilitates workers’ access to them.</t>
  </si>
  <si>
    <t>403-4</t>
  </si>
  <si>
    <t>Worker participation, consultation and communication on occupational health and safety</t>
  </si>
  <si>
    <t>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t>
  </si>
  <si>
    <t>403-5</t>
  </si>
  <si>
    <t>Worker training on occupational health and safety</t>
  </si>
  <si>
    <t>a. a description of any occupational health and safety training provided to workers, including generic training as well as training on specific work-related hazards, hazardous activities, or hazardous situations.</t>
  </si>
  <si>
    <t>403-6</t>
  </si>
  <si>
    <t>Promotion of worker health</t>
  </si>
  <si>
    <t>a. an explanation of how the organisation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organisation facilitates workers’ access to these services and programs.</t>
  </si>
  <si>
    <t>403-7</t>
  </si>
  <si>
    <t>Prevention and mitigation of occupational health and safety impacts directly linked by business relationships</t>
  </si>
  <si>
    <t>a. a description of the organisation’s approach to preventing or mitigating significant negative occupational health and safety impacts that are directly linked to its operations, products, or services by its business relationships, and the related hazards and risks.</t>
  </si>
  <si>
    <t>403-8</t>
  </si>
  <si>
    <t>Workers covered by an occupational health and safety management system</t>
  </si>
  <si>
    <t>a. if the organisation has implemented an occupational health and safety management system based on legal requirements and/or recognized standards/guidelines:
i. the number and percentage of all employees and workers who are not employees but whose work and/or workplace is controlled by the organisation, who are covered by such a system;
ii. the number and percentage of all employees and workers who are not employees but whose work and/or workplace is controlled by the organisation, who are covered by such a system that has been internally audited;
iii. the number and percentage of all employees and workers who are not employees but whose work and/or workplace is controlled by the organisation,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t>
  </si>
  <si>
    <t>403-9</t>
  </si>
  <si>
    <t>Work-related injuries</t>
  </si>
  <si>
    <t>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organisation: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t>
  </si>
  <si>
    <t>403-10</t>
  </si>
  <si>
    <t>Work-related ill health</t>
  </si>
  <si>
    <t>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organisation: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</si>
  <si>
    <t>GRI 201: Economic Performance 2016</t>
  </si>
  <si>
    <t>202-1</t>
  </si>
  <si>
    <t>Ratios of standard entry level wage by gender compared to local minimum wage</t>
  </si>
  <si>
    <t>a. when a significant proportion of employees are compensated based on wages subject to minimum wage rules, report the relevant ratio of the entry level wage by gender at significant locations of operation to the minimum wage.
b. when a significant proportion of other workers (excluding employees) performing the organisation’s activities are compensated based on wages subject to minimum wage rules, describe the actions taken to determine whether these workers are paid above the minimum wage.
c. whether a local minimum wage is absent or variable at significant locations of operation, by gender. In circumstances in which different minimums can be used as a reference, report which minimum wage is being used.
d. the definition used for ‘significant locations of operation’.</t>
  </si>
  <si>
    <t>All requirements omitted</t>
  </si>
  <si>
    <t>GRI 202: Market Presence 2016</t>
  </si>
  <si>
    <t>202-2</t>
  </si>
  <si>
    <t>Proportion of senior management hired from the local community</t>
  </si>
  <si>
    <t>a. percentage of senior management at significant locations of operation that are hired from the local community.
b. the definition used for ‘senior management’.
c. the organisation’s geographical definition of ‘local’.
d. the definition used for ‘significant locations of operation’.</t>
  </si>
  <si>
    <t>GRI 401: Employment 2016</t>
  </si>
  <si>
    <t>401-1</t>
  </si>
  <si>
    <t>New employee hires and employee turnover</t>
  </si>
  <si>
    <t>a. total number and rate of new employee hires during the reporting period, by age group, gender and region.
b. total number and rate of employee turnover during the reporting period, by age group, gender and region.</t>
  </si>
  <si>
    <t>401-2</t>
  </si>
  <si>
    <t>Benefits provided to full-time employees that are not provided to temporary or part-time employees</t>
  </si>
  <si>
    <t>a. benefits which are standard for full-time employees of the organisation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t>
  </si>
  <si>
    <t>401-3</t>
  </si>
  <si>
    <t>Parental leave</t>
  </si>
  <si>
    <t>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</si>
  <si>
    <t xml:space="preserve">2023 Sustainability Databook - People and culture tab
</t>
  </si>
  <si>
    <t>GRI 402: Labour Management Relations 2016</t>
  </si>
  <si>
    <t>402-1</t>
  </si>
  <si>
    <t>Minimum notice periods regarding operational changes</t>
  </si>
  <si>
    <t>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t>
  </si>
  <si>
    <t>GRI 404: Training and Education 2016</t>
  </si>
  <si>
    <t>404-1</t>
  </si>
  <si>
    <t>Average hours of training per year per employee</t>
  </si>
  <si>
    <t>Average hours of training that the organisation’s employees have undertaken during the reporting period, by:
i. gender;
ii. employee category.</t>
  </si>
  <si>
    <t>404-2</t>
  </si>
  <si>
    <t>Programs for upgrading employee skills and transition assistance programs</t>
  </si>
  <si>
    <t>a. Type and scope of programs implemented, and assistance provided to upgrade employee skills.
b. Transition assistance programs provided to facilitate continued employability and the management of career endings resulting from retirement or termination of employment</t>
  </si>
  <si>
    <t>404-3</t>
  </si>
  <si>
    <t>Percentage of employees receiving regular performance and career development reviews</t>
  </si>
  <si>
    <t>Percentage of total employees by gender and by employee category who received a regular performance and career development review during the reporting period.</t>
  </si>
  <si>
    <t>GRI 405: Diversity and Equal Opportunity 2016</t>
  </si>
  <si>
    <t>405-1</t>
  </si>
  <si>
    <t>Diversity of governance bodies and employees</t>
  </si>
  <si>
    <t>a. percentage of individuals within the organisation’s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</si>
  <si>
    <t>405-2</t>
  </si>
  <si>
    <t>Ratio of basic salary and remuneration of women to men</t>
  </si>
  <si>
    <t>a. Ratio of the basic salary and remuneration of women to men for each employee category, by significant locations of operation.
b. The definition used for ‘significant locations of operation’.</t>
  </si>
  <si>
    <t>GRI 406: Non-discrimination 2016</t>
  </si>
  <si>
    <t>406-1</t>
  </si>
  <si>
    <t>Incidents of discrimination and corrective actions taken</t>
  </si>
  <si>
    <t>a. total number of incidents of discrimination during the reporting period.
b. Status of the incidents and actions taken with reference to the following:
i. incident reviewed by the organisation;
ii. remediation plans being implemented;
iii. remediation plans that have been implemented, with results reviewed through routine internal management review processes;
iv. incident no longer subject to action.</t>
  </si>
  <si>
    <t>GRI G4: Mining and Metals Sector Supplement 2010</t>
  </si>
  <si>
    <t>MM4</t>
  </si>
  <si>
    <t xml:space="preserve">Strikes and lockouts exceeding one week’s duration </t>
  </si>
  <si>
    <t>2.1  Identify the strikes exceeding one week’s duration, by country.
2.2 Identify lockouts exceeding one week’s duration, by country.
2.3 Report the total number of strikes and lock-outs that exceeded one week’s duration during the reporting period, by country.</t>
  </si>
  <si>
    <t>2023 Sustainability Databook - People and culture tab</t>
  </si>
  <si>
    <t>GRI 411: Rights of Indigenous Peoples 2016</t>
  </si>
  <si>
    <t>411-1</t>
  </si>
  <si>
    <t>Incidents of violations involving rights of indigenous peoples</t>
  </si>
  <si>
    <t>a. total number of identified incidents of violations involving the rights of indigenous peoples during the reporting period.
b. status of the incidents and actions taken with reference to the following:
i. incident reviewed by the organisation;
ii. remediation plans being implemented;
iii. remediation plans that have been implemented, with results reviewed through routine internal management review processes;
iv. incident no longer subject to action.</t>
  </si>
  <si>
    <t>GRI 413: Local Communities 2016</t>
  </si>
  <si>
    <t>413-1</t>
  </si>
  <si>
    <t>Operations with local community engagement, impact assessments, and development programs</t>
  </si>
  <si>
    <t>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</si>
  <si>
    <t>2023 Sustainability Databook - Partnering with communities tab</t>
  </si>
  <si>
    <t>413-2</t>
  </si>
  <si>
    <t>Operations with significant actual and potential negative impacts on local communities</t>
  </si>
  <si>
    <t>a. operations with significant actual and potential negative impacts on local communities, including:
i. the location of the operations;
ii. the significant actual and potential negative impacts of operations.</t>
  </si>
  <si>
    <t>MM5</t>
  </si>
  <si>
    <t>Total number of operations taking place in or adjacent to Indigenous peoples’ territories, and number and percentage of operations or sites where there are formal agreements with indigenous peoples’ communities</t>
  </si>
  <si>
    <t xml:space="preserve">2.4. report the number of sites on or adjacent to indigenous territories 
2.5. report the number or percentage of these sites covered by formal benefit agreements or community development plans with indigenous communities. </t>
  </si>
  <si>
    <t>MM6</t>
  </si>
  <si>
    <t>Number and description of significant disputes related to land use, customary rights of local communities and indigenous peoples</t>
  </si>
  <si>
    <t>2.1 identify significant disputes relating to land or resource use of local communities and Indigenous Peoples associated with current, planned or proposed future operations of the reporting organisation. The criteria for classifying disputes as ‘significant’ should be reported. 
2.2 report the number of these disputes, and describe their nature.</t>
  </si>
  <si>
    <t>MM7</t>
  </si>
  <si>
    <t>The extent to which grievance mechanisms were used to resolve disputes relating to land use, customary rights of local communities and indigenous peoples, and the outcomes</t>
  </si>
  <si>
    <t>2.1 refer to the disputes relating to land or resource use of local communities and Indigenous Peoples as reported in MM6.
2.2 report the status of the disputes and actions taken, including the use and outcome of any grievance procedures.</t>
  </si>
  <si>
    <t>MM8</t>
  </si>
  <si>
    <t>Number (and percentage) of company operating sites where artisanal and small-scale mining takes place on, or adjacent to, the site; the associated risks and the actions taken to manage and mitigate these risks</t>
  </si>
  <si>
    <t>2.1 identify where ASM takes place on or adjacent to company sites, or presents risks to the company’s operations.
2.2 report these sites as a number and as a percentage of the company’s total operating sites.
2.3 report the nature of the risks and the actions taken to manage and mitigate them.</t>
  </si>
  <si>
    <t>MM9</t>
  </si>
  <si>
    <t>Sites where resettlements took place, the number of households resettled in each, and how their livelihoods were affected in the process</t>
  </si>
  <si>
    <t>2.1 identify sites where resettlement of a community occurred.
2.2 report the number of households involved in any resettlement program. If available, the number of individuals or an informed estimate can also be reported.
2.3 report the consultation processes and measures put in place to re-establish the affected community, to mitigate any impacts of relocation, and the outcomes in terms of livelihoods, including sustainable land use.
2.4 report any significant disputes related to resettlement and the processes employed to resolve outstanding issues.</t>
  </si>
  <si>
    <t xml:space="preserve">South32 indicator </t>
  </si>
  <si>
    <t xml:space="preserve">Community complaints </t>
  </si>
  <si>
    <t xml:space="preserve">Total number of community complaints received and percentage resolved during the reporting period, broken down by complaint category. </t>
  </si>
  <si>
    <t xml:space="preserve">Employees that have undertaken cultural awareness training </t>
  </si>
  <si>
    <t xml:space="preserve">Total number of employees that have undertaken cultural awareness training during the reporting year. </t>
  </si>
  <si>
    <t xml:space="preserve">201-1 </t>
  </si>
  <si>
    <t>Direct economic value</t>
  </si>
  <si>
    <t>a. direct economic value generated and distributed (EVG&amp;D) on an accruals basis, including the basic components for the organisation’s global operations as listed below. If data are presented on a cash basis, report the justification for this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‘economic value distributed’. 
b. where significant, report EVG&amp;D separately at country, regional, or market levels, and the criteria used for defining significance.</t>
  </si>
  <si>
    <t>GRI 203: Indirect Economic Impacts 2016</t>
  </si>
  <si>
    <t>203-2</t>
  </si>
  <si>
    <t>Significant indirect economic impacts</t>
  </si>
  <si>
    <t>a. examples of significant identified indirect economic impacts of the organisation, including positive and negative impacts.
b. significance of the indirect economic impacts in the context of external benchmarks and stakeholder priorities, such as national and international standards, protocols, and policy agendas.</t>
  </si>
  <si>
    <t>GRI 205: Anti-corruption 2016</t>
  </si>
  <si>
    <t>205-1</t>
  </si>
  <si>
    <t>Operations assessed for risks related to corruption</t>
  </si>
  <si>
    <t>a. total number and percentage of operations assessed for risks related to corruption.
b. significant risks related to corruption identified through the risk assessment.</t>
  </si>
  <si>
    <t>205-2</t>
  </si>
  <si>
    <t>Communication and training about anti-corruption policies and procedures</t>
  </si>
  <si>
    <t>205-3</t>
  </si>
  <si>
    <t>Confirmed incidents of corruption and actions taken</t>
  </si>
  <si>
    <t>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organisation or its employees during the reporting period and the outcomes of such cases.</t>
  </si>
  <si>
    <t>GRI 206: Anti-competitive Behaviour 2016</t>
  </si>
  <si>
    <t>206-1</t>
  </si>
  <si>
    <t>Legal actions for anti-competitive behaviour, anti-trust, and monopoly practices</t>
  </si>
  <si>
    <t>a. number of legal actions pending or completed during the reporting period regarding anti-competitive behavior and violations of anti-trust and monopoly legislation in which the organisation has been identified as a participant.
b. main outcomes of completed legal actions, including any decisions or judgments</t>
  </si>
  <si>
    <t>GRI 415: Public Policy 2016</t>
  </si>
  <si>
    <t>415-1</t>
  </si>
  <si>
    <t>Political contributions</t>
  </si>
  <si>
    <t>a. total monetary value of financial and in-kind political contributions made directly and indirectly by the organisation by country and recipient/beneficiary.
b. if applicable, how the monetary value of in-kind contributions was estimated.</t>
  </si>
  <si>
    <t xml:space="preserve">Human rights </t>
  </si>
  <si>
    <t>GRI 407: Freedom of Association and Collective Bargaining 2016</t>
  </si>
  <si>
    <t>407-1</t>
  </si>
  <si>
    <t>Operations and suppliers in which the right to freedom of association and collective bargaining may be at risk</t>
  </si>
  <si>
    <t>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organisation in the reporting period intended to support rights to exercise freedom of association and collective bargaining.</t>
  </si>
  <si>
    <t>GRI 408: Child Labour 2016</t>
  </si>
  <si>
    <t>408-1</t>
  </si>
  <si>
    <t xml:space="preserve">Operations and suppliers at significant risk for incidents of child labour </t>
  </si>
  <si>
    <t>a. operations and suppliers considered to have significant risk for incidents of:
i. child labour;
ii. young workers exposed to hazardous work.
b. operations and suppliers considered to have significant risk for incidents of child labour either in terms of:
i. type of operation (such as manufacturing plant) and supplier;
ii. countries or geographic areas with operations and suppliers considered at risk.
c. measures taken by the organisation in the reporting period intended to contribute to the effective abolition of child labour.</t>
  </si>
  <si>
    <t>GRI 419: Forced or Compulsory Labour 2016</t>
  </si>
  <si>
    <t>409-1</t>
  </si>
  <si>
    <t xml:space="preserve">Operations and suppliers at significant risk for incidents of forced or compulsory labour </t>
  </si>
  <si>
    <t>a. operations and suppliers considered to have significant risk for incidents of forced or compulsory labour either in terms of:
i. type of operation (such as manufacturing plant) and supplier; 
ii. countries or geographic areas with operations and suppliers considered at risk.
b. measures taken by the organisation in the reporting period intended to contribute to the elimination of all forms of forced or compulsory labour.</t>
  </si>
  <si>
    <t>GRI 410: Security Practices 2016</t>
  </si>
  <si>
    <t>410-1</t>
  </si>
  <si>
    <t>Security personnel trained in human rights policies or procedures</t>
  </si>
  <si>
    <t>GRI 412: Human Rights Assessment 2016</t>
  </si>
  <si>
    <t>412-1</t>
  </si>
  <si>
    <t>Operations that have been subject to human rights reviews or impact assessments</t>
  </si>
  <si>
    <t>a. total number and percentage of operations that have been subject to human rights reviews or human rights impact assessments, by country.</t>
  </si>
  <si>
    <t>412-2</t>
  </si>
  <si>
    <t>a. total number of hours in the reporting period devoted to training on human rights policies or procedures concerning aspects of human rights that are relevant to operations.
b. percentage of employees trained during the reporting period in human rights policies or procedures concerning aspects of human rights that are relevant to operations.</t>
  </si>
  <si>
    <t>2023 Sustainability Databook - Human rights tab
Number of completions reported.</t>
  </si>
  <si>
    <t>412-3</t>
  </si>
  <si>
    <t>Significant investment agreements and contracts that include human rights clauses or that underwent human rights screening</t>
  </si>
  <si>
    <t>a. total number and percentage of significant investment agreements and contracts that include human rights clauses or that underwent human rights screening.
b. the definition used for ‘significant investment agreements’.</t>
  </si>
  <si>
    <t xml:space="preserve">Responsible value chain </t>
  </si>
  <si>
    <t>GRI 204: Procurement Practices 2016</t>
  </si>
  <si>
    <t>204-1</t>
  </si>
  <si>
    <t>Proportion of spending on local suppliers</t>
  </si>
  <si>
    <t>a. percentage of the procurement budget used for significant locations of operation that is spent on suppliers local to that operation (such as percentage of products and services purchased locally).
b. the organisation’s geographical definition of ‘local’. 
c. the definition used for ‘significant locations of operation’.</t>
  </si>
  <si>
    <t>2023 Sustainability Databook - Responsible value chain tab</t>
  </si>
  <si>
    <t>GRI 308: Supplier Environmental Assessment 2016</t>
  </si>
  <si>
    <t>308-1</t>
  </si>
  <si>
    <t>New suppliers that were screened using environmental criteria</t>
  </si>
  <si>
    <t>a. percentage of new suppliers that were screened using environmental criteria.</t>
  </si>
  <si>
    <t>308-2</t>
  </si>
  <si>
    <t>Negative environmental impacts in the supply chain and actions taken</t>
  </si>
  <si>
    <t>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t>
  </si>
  <si>
    <t>GRI 414: Supplier Social Assessment 2016</t>
  </si>
  <si>
    <t>414-1</t>
  </si>
  <si>
    <t>New suppliers that were screened using social criteria</t>
  </si>
  <si>
    <t>a. percentage of new suppliers that were screened using social criteria.</t>
  </si>
  <si>
    <t>2023 Sustainability Databook - Modern slavery metrics tab</t>
  </si>
  <si>
    <t>414-2</t>
  </si>
  <si>
    <t>Negative social impacts in the supply chain and actions taken</t>
  </si>
  <si>
    <t>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</si>
  <si>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South32 indicator</t>
  </si>
  <si>
    <t>Enterprise supplier development spend</t>
  </si>
  <si>
    <t>Report enterprise supplier development spend, and associated target.</t>
  </si>
  <si>
    <t>Business development support</t>
  </si>
  <si>
    <t xml:space="preserve">Report the number of SMMEs participating in Business Development Support, and associated target. </t>
  </si>
  <si>
    <t>Report the number of SMMEs participating in Funding Support, and associated target.</t>
  </si>
  <si>
    <t>Local procurement</t>
  </si>
  <si>
    <t>Report the total local procurement spend, and associated targets.</t>
  </si>
  <si>
    <t>Procurement from Aboriginal and Torres Strait Islander businesses</t>
  </si>
  <si>
    <t>Report the total procurement spend from Aboriginal and Torres Strait Islander businesses, and associated targets.</t>
  </si>
  <si>
    <t>GRI 303: Water and Effluents 2018</t>
  </si>
  <si>
    <t>303-1</t>
  </si>
  <si>
    <t>Interactions with water as a shared resource</t>
  </si>
  <si>
    <t>a. a description of how the organisation interacts with water, including how and where water is withdrawn, consumed, and discharged, and the water-related impacts caused or contributed to, or directly linked to the organisation’s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organisation works with stakeholders to steward water as a shared resource, and how it engages with suppliers or customers with significant water-related impacts.
d. an explanation of the process for setting any water-related goals and targets that are part of the organisation’s management approach, and how they relate to public policy and the local context of each area with water stress.</t>
  </si>
  <si>
    <t>303-2</t>
  </si>
  <si>
    <t>Management of water discharge-related impacts</t>
  </si>
  <si>
    <t>303-3</t>
  </si>
  <si>
    <t>Water withdrawal</t>
  </si>
  <si>
    <t>a. total water withdrawal from all areas in megalitres, and a breakdown of this total by the following sources, if applicable:
i. surface water;
ii. groundwater;
iii. seawater;
iv. produced water;
v. third-party water.
b. total water withdrawal from all areas with water stress in megalitres,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megalitres by the following categories:
i. freshwater (≤1,000 mg/L Total Dissolved Solids);
ii. other water (&gt;1,000 mg/L Total Dissolved Solids).
d. any contextual information necessary to understand how the data have been compiled, such as any standards, methodologies, and assumptions used.</t>
  </si>
  <si>
    <t>2023 Sustainability Databook - Water tab</t>
  </si>
  <si>
    <t>303-4</t>
  </si>
  <si>
    <t>Water discharge</t>
  </si>
  <si>
    <t>a. total water discharge to all areas in megalitres,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megalitres by the following categories:
i. freshwater (≤1,000 mg/L Total Dissolved Solids);
ii. other water (&gt;1,000 mg/L Total Dissolved Solids).
c. total water discharge to all areas with water stress in megalitres,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have been compiled, such as any standards, methodologies, and assumptions used.</t>
  </si>
  <si>
    <t>303-5</t>
  </si>
  <si>
    <t>Water consumption</t>
  </si>
  <si>
    <t>a. total water consumption from all areas in megalitres.
b. total water consumption from all areas with water stress in megalitres.
c. change in water storage in megalitres,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modelled, or sourced from direct measurements, and the approach taken for this, such as the use of any sector-specific factors.</t>
  </si>
  <si>
    <t>Biodiversity and land use</t>
  </si>
  <si>
    <t>GRI 304: Biodiversity 2016</t>
  </si>
  <si>
    <t>304-1</t>
  </si>
  <si>
    <t>Operational sites owned, leased, managed in, or adjacent to, protected areas and areas of high biodiversity value outside of protected areas</t>
  </si>
  <si>
    <t>a. for each operational site owned, leased, managed in, or adjacent to, protected areas and areas of high biodiversity value outside protected areas, the following information:
i. geographic location;
ii. subsurface and underground land that may be owned, leased, or managed by the organisation;
iii. position in relation to the protected area (in the area, adjacent to, or containing portions of the protected area) or the high biodiversity value area outside protected areas;
iv. type of operation (office, manufacturing or production, or extractive);
v. size of operational site in km2 (or another unit, if appropriate);
vi. biodiversity value characterized by the attribute of the protected area or area of high biodiversity value outside the protected area (terrestrial, freshwater, or maritime ecosystem);
vii. biodiversity value characterized by listing of protected status (such as IUCN Protected Area Management Categories, Ramsar Convention, national legislation).</t>
  </si>
  <si>
    <t>304-2</t>
  </si>
  <si>
    <t>Significant impacts of activities, products and services on biodiversity</t>
  </si>
  <si>
    <t>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t>
  </si>
  <si>
    <t>304-3</t>
  </si>
  <si>
    <t>Habitats protected or restored</t>
  </si>
  <si>
    <t>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organisation has overseen and implemented restoration or protection measures.
c. status of each area based on its condition at the close of the reporting period.
d. standards, methodologies, and assumptions used.</t>
  </si>
  <si>
    <t>304-4</t>
  </si>
  <si>
    <t>IUCN Red List species and national conservation list species with habitats in areas affected by operations, per country</t>
  </si>
  <si>
    <t>MM1</t>
  </si>
  <si>
    <t>Amount of land (owned or leased, and managed for production activities or extractive use) disturbed or rehabilitated</t>
  </si>
  <si>
    <t>2.5. report the following data: 
- Total land disturbed and not yet rehabilitated (A: opening balance);
- Total amount of land newly disturbed within the reporting period (B);
- Total amount of land newly rehabilitated within the reporting period to the agreed end use (C);
- Total land disturbed and not yet rehabilitated (D= A+B-C; closing balance).</t>
  </si>
  <si>
    <t>MM2</t>
  </si>
  <si>
    <t>The number and percentage of total sites identified as requiring biodiversity management plans according to stated criteria, and the number (percentage) of those sites with plans in place</t>
  </si>
  <si>
    <t>2.1. identify the total number of sites.
2.2. report criteria for deciding that a BMP is required.
2.3. report the number (and percentage) of total sites that have been assessed under the criteria as in need of a BMP.
2.4. of the number of sites in need of a BMP, report the number (and percentage) that have a BMP in place and operational.</t>
  </si>
  <si>
    <t xml:space="preserve">Waste, contamination and other emissions </t>
  </si>
  <si>
    <t>GRI 305: Emissions 2016</t>
  </si>
  <si>
    <t>305-7</t>
  </si>
  <si>
    <t>Nitrogen oxides (NOx), sulphur oxides (SOx), and other significant air emissions</t>
  </si>
  <si>
    <t>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t>
  </si>
  <si>
    <t>GRI 306: Waste 2020</t>
  </si>
  <si>
    <t>306-1</t>
  </si>
  <si>
    <t>Waste generation and significant waste-related impacts</t>
  </si>
  <si>
    <t>a. for the organisation’s significant actual and potential waste-related impacts, a description of:
i. the inputs, activities, and outputs that lead or could lead to these impacts;
ii. whether these impacts relate to waste generated in the organisation’s own activities or to waste generated upstream or downstream in its value chain.</t>
  </si>
  <si>
    <t>306-2</t>
  </si>
  <si>
    <t>Management of significant waste-related impacts</t>
  </si>
  <si>
    <t>a. actions, including circularity measures, taken to prevent waste generation in the organisation’s own activities and upstream and downstream in its value chain, and to manage significant impacts from waste generated.
b. if the waste generated by the organisation in its own activities is managed by a third party, a description of the processes used to determine whether the third party manages the waste in line with contractual or legislative obligations.
c. the processes used to collect and monitor waste-related data.</t>
  </si>
  <si>
    <t>GRI 306: Effluents and Waste 2016</t>
  </si>
  <si>
    <t>306-3</t>
  </si>
  <si>
    <t>Significant spills</t>
  </si>
  <si>
    <t>a. total number and total volume of recorded significant spills.
b. the following additional information for each spill that was reported in the organisation’s financial statements:
i. Location of spill;
ii. Volume of spill;
iii. Material of spill, categorized by: oil spills (soil or water surfaces), fuel spills (soil or water surfaces), spills of wastes (soil or water surfaces), spills of chemicals (mostly soil or water surfaces), and other (to be specified by the
organisation).
c. impacts of significant spills.</t>
  </si>
  <si>
    <t>Waste generated</t>
  </si>
  <si>
    <t>a. total weight of waste generated in metric tons, and a breakdown of this total by composition of the waste.
b. contextual information necessary to understand the data and how the data has been compiled.</t>
  </si>
  <si>
    <t>306-4</t>
  </si>
  <si>
    <t>Waste diverted from disposal</t>
  </si>
  <si>
    <t>a. total weight of waste diverted from disposal in metric tons, and a breakdown of this total by composition of the waste.
b. Total weight of hazardous waste diverted from disposal in metric tons, and a breakdown of this total by the following recovery operations:
i. preparation for reuse;
ii. recycling;
iii. other recovery operations.
c. total weight of non-hazardous waste diverted from disposal in metric tons, and a breakdown of this total by the following recovery operations:
i. preparation for reuse;
ii. recycling;
iii. other recovery operations.
d. for each recovery operation listed in Disclosures 306-4-b and 306-4-c, a breakdown of the total weight in metric tons of hazardous waste and of non-hazardous waste diverted from disposal:
i. onsite;
ii. offsite.
e. contextual information necessary to understand the data and how the data has been compiled.</t>
  </si>
  <si>
    <t>306-5</t>
  </si>
  <si>
    <t>Waste directed to disposal</t>
  </si>
  <si>
    <t>a. total weight of waste directed to disposal in metric tons, and a breakdown of this total by composition of the waste.
b. total weight of hazardous waste directed to disposal in metric tons, and a breakdown of this total by the following disposal operations:
i. incineration (with energy recovery);
ii. incineration (without energy recovery);
iii. landfilling;
iv. other disposal operations.
c. total weight of non-hazardous waste directed to disposal in metric tons, and a breakdown of this total by the following disposal operations:
i. incineration (with energy recovery);
ii. incineration (without energy recovery);
iii. landfilling;
iv. other disposal operations.
d. for each disposal operation listed in Disclosures 306-5-b and 306-5-c, a breakdown of the total weight in metric tons of hazardous waste and of non-hazardous waste directed to disposal:
i. onsite;
ii. offsite.
e. contextual information necessary to understand the data and how the data has been compiled.</t>
  </si>
  <si>
    <t>MM10</t>
  </si>
  <si>
    <t>Number and percentage of operations with closure plans</t>
  </si>
  <si>
    <t>2.1.identify company operations that have closure plans.
2.2 Identify the company’s total number of operations.
2.3 Report the number of company operations that have closure plans, and the percentage of the company’s total number of operations.
2.4 Report on the overall financial provision for closure, or include a reference to the relevant financial statements.</t>
  </si>
  <si>
    <t>MM3</t>
  </si>
  <si>
    <t>Total amounts of overburden, rock, tailings and sludges and their associated risks</t>
  </si>
  <si>
    <t xml:space="preserve">2.3 Report the total amounts of overburden, rock, tailings, and sludges generated and any associated risks. </t>
  </si>
  <si>
    <t xml:space="preserve">2023 Sustainability Databook - Tailings tab
</t>
  </si>
  <si>
    <t>Climate change and greenhouse gas emissions</t>
  </si>
  <si>
    <t>201-2</t>
  </si>
  <si>
    <t>Financial implications and other risks and opportunities from climate change</t>
  </si>
  <si>
    <t>a. risks and opportunities posed by climate change that have the potential to generate substantive changes in operations, revenue, or expenditure,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</si>
  <si>
    <t>GRI 302: Energy 2016</t>
  </si>
  <si>
    <t>302-1</t>
  </si>
  <si>
    <t>Energy consumption within the organisation</t>
  </si>
  <si>
    <t>a. total fuel consumption within the organisation from non-renewable sources, in joules or multiples, and including fuel types used.
b. total fuel consumption within the organisation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organisation, in joules or multiples.
f. standards, methodologies, assumptions, and/or calculation tools used.
g. source of the conversion factors used.</t>
  </si>
  <si>
    <t>302-2</t>
  </si>
  <si>
    <t>Energy consumption outside of the organisation</t>
  </si>
  <si>
    <t>a. energy consumption outside of the organisation, in joules or multiples.
b. standards, methodologies, assumptions, and/or calculation tools used.
c. source of the conversion factors used.</t>
  </si>
  <si>
    <t>302-3</t>
  </si>
  <si>
    <t>Energy intensity</t>
  </si>
  <si>
    <t>a. energy intensity ratio for the organisation.
b. organisation-specific metric (the denominator) chosen to calculate the ratio. 
c. types of energy included in the intensity ratio; whether fuel, electricity, heating, cooling, steam, or all.
d. whether the ratio uses energy consumption within the organisation, outside of it, or both.</t>
  </si>
  <si>
    <t>302-4</t>
  </si>
  <si>
    <t>Reduction of energy consumption</t>
  </si>
  <si>
    <t>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</si>
  <si>
    <t>302-5</t>
  </si>
  <si>
    <t>Reductions in energy requirements of
products and services</t>
  </si>
  <si>
    <t>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t>
  </si>
  <si>
    <t>305-1</t>
  </si>
  <si>
    <t>Direct (Scope 1) GHG emissions</t>
  </si>
  <si>
    <t>2023 Sustainability Databook - GHG emissions tab
2023 Sustainability Databook - Emissions methodology tab</t>
  </si>
  <si>
    <t>305-2</t>
  </si>
  <si>
    <t>Energy indirect (Scope 2) GHG emissions</t>
  </si>
  <si>
    <t>305-3</t>
  </si>
  <si>
    <t>Other indirect (Scope 3) GHG emissions</t>
  </si>
  <si>
    <t>305-4</t>
  </si>
  <si>
    <t>GHG emissions intensity</t>
  </si>
  <si>
    <t>a. GHG emissions intensity ratio for the organisation.
b. organisation-specific metric (the denominator) chosen to calculate the ratio.
c. types of GHG emissions included in the intensity ratio; whether direct (Scope 1), energy indirect (Scope 2), and/or other indirect (Scope 3).
d. gases included in the calculation; whether CO2 , CH4 , N2O, HFCs, PFCs, SF6 , NF3 , or all.</t>
  </si>
  <si>
    <t>305-5</t>
  </si>
  <si>
    <t>Reduction of GHG emissions</t>
  </si>
  <si>
    <t>305-6</t>
  </si>
  <si>
    <t>Emissions of ozone-depleting substances (ODS)</t>
  </si>
  <si>
    <t>a. production, imports, and exports of ODS in metric tons of CFC-11 (trichlorofluoromethane) equivalent.
b. substances included in the calculation.
c. source of the emission factors used.
d. standards, methodologies, assumptions, and/or calculation tools used.</t>
  </si>
  <si>
    <t>Our material topic</t>
  </si>
  <si>
    <t>SASB metric</t>
  </si>
  <si>
    <t>Metric description</t>
  </si>
  <si>
    <t>EM-MM-320a.1.</t>
  </si>
  <si>
    <t>(1) MSHA all-incidence rate, (2) fatality rate, (3) near miss frequency rate (NMFR) and (4) average hours of health, safety, and emergency response training for (a) full-time employees and (b) contract employees</t>
  </si>
  <si>
    <t>2023 Sustainability Databook - Health and safety tab</t>
  </si>
  <si>
    <t>EM-MM-310a.1.</t>
  </si>
  <si>
    <t>Percentage of active workforce covered under collective bargaining agreements, broken down by U.S. and foreign employees</t>
  </si>
  <si>
    <t>EM-MM-310a.2.</t>
  </si>
  <si>
    <t>Number and duration of strikes and lockouts</t>
  </si>
  <si>
    <t>EM-MM-210a.2</t>
  </si>
  <si>
    <t xml:space="preserve">Percentage of (1) proved and (2) probable reserves in or near indigenous land </t>
  </si>
  <si>
    <t>EM-MM-210b.1.</t>
  </si>
  <si>
    <t>Discussion of process to manage risks and opportunities associated with community rights and interests</t>
  </si>
  <si>
    <t>EM-MM-210b.2.</t>
  </si>
  <si>
    <t>Number and duration of non-technical delays</t>
  </si>
  <si>
    <t>EM-MM-510a.2.</t>
  </si>
  <si>
    <t>Production in countries that have the 20 lowest rankings in Transparency International’s Corruption Perception Index</t>
  </si>
  <si>
    <t>2023 Sustainability Databook - Ethics and business integrity tab</t>
  </si>
  <si>
    <t>EM-MM-210a.1</t>
  </si>
  <si>
    <t>Percentage of (1) proved and (2) probable reserves in or near areas of conflict</t>
  </si>
  <si>
    <t>EM-MM-210a.3.</t>
  </si>
  <si>
    <t>Discussion of engagement processes and due diligence practices with respect to human rights, Indigenous rights, and operation in areas of conflict</t>
  </si>
  <si>
    <t>EM-MM-510a.1.</t>
  </si>
  <si>
    <t>Description of the management system for prevention of corruption and bribery throughout the value chain</t>
  </si>
  <si>
    <t>EM-MM-140a.1.</t>
  </si>
  <si>
    <t>(1) Total fresh water withdrawn, (2) total fresh water consumed, percentage of each in regions with High or Extremely High Baseline Water Stress</t>
  </si>
  <si>
    <t>EM-MM-140a.2.</t>
  </si>
  <si>
    <t>Number of incidents of non-compliance associated with water quality permits, standards, and regulations</t>
  </si>
  <si>
    <t>EM-MM-160a.1.</t>
  </si>
  <si>
    <t>Description of environmental management policies and practices for active sites</t>
  </si>
  <si>
    <t>EM-MM-160a.2</t>
  </si>
  <si>
    <t>Percentage of mine sites where acid rock drainage is: (1) predicted to occur, (2) actively mitigated, and (3) under treatment or remediation</t>
  </si>
  <si>
    <t>2023 Sustainability Databook - Waste, contamination, emissions tab</t>
  </si>
  <si>
    <t>EM-MM-160a.3</t>
  </si>
  <si>
    <t>Percentage of (1) proved and (2) probable reserves in or near sites with protected conservation status or endangered species habitat</t>
  </si>
  <si>
    <t>EM-MM-150a.4</t>
  </si>
  <si>
    <t xml:space="preserve">Total weight of non-mineral waste generated </t>
  </si>
  <si>
    <t>EM-MM-150a.5</t>
  </si>
  <si>
    <t>Total weight of tailings produced</t>
  </si>
  <si>
    <t>EM-MM-150a.6</t>
  </si>
  <si>
    <t>Total weight of waste rock generated</t>
  </si>
  <si>
    <t>EM-MM-150a.7</t>
  </si>
  <si>
    <t xml:space="preserve">Total weight of hazardous waste generated </t>
  </si>
  <si>
    <t>EM-MM-150a.8</t>
  </si>
  <si>
    <t xml:space="preserve">Total weight of hazardous waste recycled </t>
  </si>
  <si>
    <t>EM-MM-150a.9</t>
  </si>
  <si>
    <t>Number of significant incidents associated with hazardous materials and waste management</t>
  </si>
  <si>
    <t>EM-MM-150a.10</t>
  </si>
  <si>
    <t>Description of waste and hazardous materials management policies and procedures for active and inactive operations</t>
  </si>
  <si>
    <t>EM-MM-120a.1.</t>
  </si>
  <si>
    <t>Air emissions of the following pollutants: (1) CO, (2) NOx (excluding N2O), (3) SOx, (4) particulate matter (PM10), (5) mercury (Hg), (6) lead (Pb), and (7) volatile organic compounds (VOCs)</t>
  </si>
  <si>
    <t>(1) CO, (4) particulate matter (PM10), (6) lead (Pb), and (7) volatile organic compounds (VOCs)</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</si>
  <si>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</si>
  <si>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</si>
  <si>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2023 Sustainability Databook - Tailings storage facilities tab</t>
  </si>
  <si>
    <t>EM-MM-540a.2</t>
  </si>
  <si>
    <t>Summary of tailings management systems and governance structure used to monitor and maintain the stability of tailings storage facilities</t>
  </si>
  <si>
    <t>EM-MM-540a.3</t>
  </si>
  <si>
    <t>Approach to development of Emergency Preparedness and Response Plans (EPRPs) for tailings storage facilities</t>
  </si>
  <si>
    <t>EM-MM-150a.1.</t>
  </si>
  <si>
    <t>Total weight of tailings waste, percentage recycled</t>
  </si>
  <si>
    <t>EM-MM-110a.1.</t>
  </si>
  <si>
    <t>Gross global Scope 1 emissions, percentage covered under emissions-limiting regulations</t>
  </si>
  <si>
    <t>Percentage covered under emissions-limiting regulations</t>
  </si>
  <si>
    <t>EM-MM-110a.2.</t>
  </si>
  <si>
    <t>Discussion of long-term and short-term strategy or plan to manage Scope 1 emissions, emissions reduction targets, and an analysis of performance against those targets</t>
  </si>
  <si>
    <t>EM-MM-130a.1.</t>
  </si>
  <si>
    <t>(1) Total energy consumed, (2) percentage grid electricity, (3) percentage renewable</t>
  </si>
  <si>
    <t xml:space="preserve">2023 Sustainability Databook - Energy tab
</t>
  </si>
  <si>
    <t>ICMM SOCIAL AND ECONOMIC REPORTING FRAMEWORK INDEX</t>
  </si>
  <si>
    <t>Focus Area</t>
  </si>
  <si>
    <t>ICMM Indicator</t>
  </si>
  <si>
    <t>Indicator requirements</t>
  </si>
  <si>
    <t>Tax</t>
  </si>
  <si>
    <t>Indicator 1</t>
  </si>
  <si>
    <t>Taxes – Country-by-country reporting</t>
  </si>
  <si>
    <t>If reporting under GRI 207-4, companies should provide information on:
a. 'All tax jurisdictions where the entities included in the organization’s audited consolidated financial statements, or in the financial information filed on public record, are resident for tax purposes. 
b. For each tax jurisdiction reported: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t>
  </si>
  <si>
    <t>Employment</t>
  </si>
  <si>
    <t>Indicator 2</t>
  </si>
  <si>
    <t>Workforce composition</t>
  </si>
  <si>
    <t xml:space="preserve">Companies to provide information on their employees and other workers including:
a. Total direct workforce split by region.
b. Proportion of permanent vs contractor workforce.
For their direct workforce, companies should also report on the percentage (%) of employees per employee category, by age group, gender and other indicators of diversity (egg ethnicity) to the extent practicable based on their local operating context 
and what is legally permissible . Wherever possible, this disaggregation should also be considered for reporting on contractor workforce. </t>
  </si>
  <si>
    <t>Indicator 3</t>
  </si>
  <si>
    <t>Pay equality</t>
  </si>
  <si>
    <t>Companies to report on the ratio of the basic salary and remuneration for each employee category by significant locations of operation for priority areas of equality: women to men, minor to major ethnic groups, and other relevant equality areas (as 
appropriate based on their local operating context and what is legally permissible). This should be provided for direct employees only.</t>
  </si>
  <si>
    <t>Indicator 4</t>
  </si>
  <si>
    <t>Wage level</t>
  </si>
  <si>
    <t>Companies to provide an overview of the following ratios:
a. Ratios of standard entry level wage by gender compared to local living wage. Where a value for a representative living wage is not available, then the ratio to local minimum wage should be reported.
b. Ratio of the annual total compensation of the CEO to the median of the annual total 
compensation of all the organisation's employees, except the CEO.
This should be provided for direct employees only. This indicator should also be disaggregated per gender and, if appropriate, ethnicity to the extent practicable based on the local operating context and what is legally permissible.</t>
  </si>
  <si>
    <t>b. 2023 Sustainability Databook - People and culture tab</t>
  </si>
  <si>
    <t>Workforce development</t>
  </si>
  <si>
    <t>Indicator 5</t>
  </si>
  <si>
    <t>Training provided</t>
  </si>
  <si>
    <t>Companies to provide an overview of the training provided to their direct employees including:
a. Average hours of training per person that the organisation’s employees have undertaken during the reporting period, by gender and employee category (total number of hours of training provided to employees divided by the number of employees).
b. Average training expenditure per full time employee (total cost of training provided 
to employees divided by the number of employees).
c. Percentage of employees that received training (split per employee category and where relevant equality categories).
This indicator should also be disaggregated per gender and, if appropriate, ethnicity to the extent practicable based on the local operating context and what is legally permissible.</t>
  </si>
  <si>
    <t>Procurement</t>
  </si>
  <si>
    <t>Indicator 6</t>
  </si>
  <si>
    <t>Companies to report on the percentage of the procurement budget used for significant locations of operation that is spent on suppliers local to that operation (such as percentage of products and services purchased locally). This information should also be disaggregated per gender, e.g. to reflect women owned businesses in the local supply chain and, if appropriate, ethnicity to the extent practicable based on the local operating context and what is legally permissible.</t>
  </si>
  <si>
    <t>This information should also be disaggregated per gender, e.g. to reflect women owned businesses in the local supply chain and, if appropriate, ethnicity to the extent practicable based on the local operating context and what is legally permissible.</t>
  </si>
  <si>
    <t>Education and skills</t>
  </si>
  <si>
    <t>Indicator 7</t>
  </si>
  <si>
    <t>Education and skills support</t>
  </si>
  <si>
    <t>Companies to provide details on the range of education and skills programmes that they deploy outside of their workforce, including: 
a. Number of education and skills programmes supported (including early childhood 
development (ECD), bursaries and scholarships provided across all education levels, provision of primary, secondary and tertiary education support (including after school programmes or online support) and adult learning programmes).
b. Total investment on education and skills programme(s) (outside of workforce) split 
by programme area.
c. Total number of beneficiaries of education and skills programmes (disaggregated per gender and ethnicity to the extent practicable based on the local operating context and what is legally permissible).</t>
  </si>
  <si>
    <t>Capacity and institutions</t>
  </si>
  <si>
    <t>Indicator 8</t>
  </si>
  <si>
    <t>Capacity and institution support</t>
  </si>
  <si>
    <t>Companies to provide details on the range of capacity and institution programmes that they support, including: 
a. Number of capacity and institution programmes supported with a proposed initial classification to cover training programmes specifically focused on local government or community leadership development, funding for civic organisations and, where relevant, other programmes such as staff secondments or leadership development programmes external to the workforce. (Programmes reported under this core indicator should be distinct to the programmes reported in relation to education and skills to avoid duplication of reporting.) 
b. Total investment on capacity and institution programmes split by programme area.
c. Total number of beneficiaries of capacity and institution programmes (disaggregated per gender and ethnicity to the extent practicable based on their local operating context and what is legally permissible).</t>
  </si>
  <si>
    <t>TASK FORCE ON CLIMATE-RELATED FINANCIAL DISCLOSURES (TCFD) INDEX</t>
  </si>
  <si>
    <t>The organisation’s governance around climate-related risks and opportunities.</t>
  </si>
  <si>
    <t>Describe the board’s oversight of climate-related risks and opportunities.</t>
  </si>
  <si>
    <t>Describe management’s role in assessing and managing climate-related risks and opportunities.</t>
  </si>
  <si>
    <t>Strategy</t>
  </si>
  <si>
    <t>The actual and potential impacts of climate-related risks and opportunities on the organisation’s businesses, strategy, and financial planning.</t>
  </si>
  <si>
    <t>Describe the climate-related risks and opportunities the organisation has identified over the short, medium, and long term.</t>
  </si>
  <si>
    <t>Describe the impact of climate-related risks and opportunities on the organisation’s businesses, strategy, and financial planning.</t>
  </si>
  <si>
    <t>Describe the resilience of the organisation’s strategy, taking into consideration different climate-related scenarios, including a 2°C or lower scenario.</t>
  </si>
  <si>
    <t>Risk Management</t>
  </si>
  <si>
    <t>The processes used by the organisation to identify, assess, and manage climate-related risks.</t>
  </si>
  <si>
    <t>Describe the organisation’s processes for identifying and assessing climate-related risks.</t>
  </si>
  <si>
    <t>Describe the organisation’s processes for managing climate-related risks.</t>
  </si>
  <si>
    <t>Describe how processes for identifying, assessing, and managing climate-related risks are integrated into the organisation’s overall risk management.</t>
  </si>
  <si>
    <t>Metrics and Targets</t>
  </si>
  <si>
    <t>The metrics and targets used to assess and manage relevant climate-related risks and opportunities.</t>
  </si>
  <si>
    <t>Disclose Scope 1, Scope 2, and, if appropriate, Scope 3 greenhouse gas (GHG) emissions, and the related risks.</t>
  </si>
  <si>
    <t>CA100+ NET ZERO COMPANY BENCHMARK</t>
  </si>
  <si>
    <t>CA100+ Indicator</t>
  </si>
  <si>
    <t>Indicator 1: Net zero GHG emissions by 2050 (or sooner) ambition   </t>
  </si>
  <si>
    <t>1.1 The company has set an ambition to achieve net-zero GHG emissions by 2050 or sooner.</t>
  </si>
  <si>
    <t>Indicator 2: Long-term (2036-2050) GHG reduction target(s)  </t>
  </si>
  <si>
    <t>2.1 The company has set a long-term target for reducing its GHG emissions in the period between 2036 and 2050.</t>
  </si>
  <si>
    <t>Indicator 3: Medium-term (2026-2035) GHG reduction target(s)   </t>
  </si>
  <si>
    <t>3.1 The company has set a medium-term target for reducing its GHG emissions in the period between 2027 and 2035.</t>
  </si>
  <si>
    <t>3.2 The company's medium-term (2027 to 2035) GHG reduction target covers at least 95% of its Scope 1 and 2 emissions and the most relevant Scope 3 emissions (where applicable).</t>
  </si>
  <si>
    <t>Indicator 4: Short-term (up to 2025) GHG reduction target(s)    </t>
  </si>
  <si>
    <t>4.1 The company has set a short-term target for reducing its GHG emissions in the period between 2023 and 2026.</t>
  </si>
  <si>
    <t>4.2 The company’s short-term (up to 2026) GHG reduction target covers at least 95% of its Scope 1 and 2 emissions and the most relevant Scope 3 emissions (where applicable).</t>
  </si>
  <si>
    <t>4.3 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2026. This is equivalent to IPCC’s Special Report on the 1.5° Celsius pathway P1 or the IEA’s Net Zero Emissions by 2050 Scenario.</t>
  </si>
  <si>
    <t>Indicator 5: Decarbonisation strategy (target delivery)</t>
  </si>
  <si>
    <t xml:space="preserve">5.2 The company’s decarbonisation strategy specifies the role of climate solutions (i.e., technologies and products that will enable the economy to decarbonise).
</t>
  </si>
  <si>
    <t>Indicator 6: Capital allocation alignment   </t>
  </si>
  <si>
    <t>6.1 The company is working to decarbonise its capital expenditures.</t>
  </si>
  <si>
    <t>6.2 The company explains how it intends to invest in climate solutions (i.e., technologies and products that will enable the economy to decarbonise).</t>
  </si>
  <si>
    <t>Indicator 7: Climate policy engagement   </t>
  </si>
  <si>
    <t xml:space="preserve">7.1 The company commits to conducting its policy engagement activities in accordance with the goals of the Paris Agreement.
</t>
  </si>
  <si>
    <t>7.2 The company reviews its own and its trade associations’ climate policy engagement positions/ activities.
   </t>
  </si>
  <si>
    <t>Indicator 8: Climate Governance   </t>
  </si>
  <si>
    <t xml:space="preserve">8.1 The company’s Board has clear oversight of climate change.
</t>
  </si>
  <si>
    <t xml:space="preserve">8.2 The company’s executive remuneration scheme incorporates climate change performance elements.
</t>
  </si>
  <si>
    <t xml:space="preserve">8.3 The Board has sufficient capabilities/competencies to assess and manage climate-related risks and opportunities.
</t>
  </si>
  <si>
    <t>Indicator 9: Just Transition   </t>
  </si>
  <si>
    <t>9.1 The company has committed to the principles of a Just Transition.</t>
  </si>
  <si>
    <t>9.2 The company has disclosed how it is planning for and monitoring progress towards a Just Transition</t>
  </si>
  <si>
    <t>Indicator 10: TCFD Disclosure  </t>
  </si>
  <si>
    <t xml:space="preserve">10.1 The company has publicly committed to implement the recommendations of the Task Force on Climate related Financial Disclosures (TCFD).
</t>
  </si>
  <si>
    <t xml:space="preserve">10.2 The company employs climate scenario planning to test its strategic and operational resilience   
</t>
  </si>
  <si>
    <t>MODERN SLAVERY STATEMENT METRICS</t>
  </si>
  <si>
    <t>FY19 </t>
  </si>
  <si>
    <r>
      <t>Number of suppliers</t>
    </r>
    <r>
      <rPr>
        <vertAlign val="superscript"/>
        <sz val="9.5"/>
        <color theme="4"/>
        <rFont val="Arial"/>
        <family val="2"/>
        <scheme val="minor"/>
      </rPr>
      <t>(1)</t>
    </r>
  </si>
  <si>
    <t>Payments to suppliers</t>
  </si>
  <si>
    <t>US$5.7 billion</t>
  </si>
  <si>
    <t>US$5.0 billion</t>
  </si>
  <si>
    <t>US$5.1 billion</t>
  </si>
  <si>
    <t>US$5.3 billion</t>
  </si>
  <si>
    <t>US$4.7 billion</t>
  </si>
  <si>
    <t>No. of countries where suppliers are located</t>
  </si>
  <si>
    <t>Higher risk goods and services categories</t>
  </si>
  <si>
    <t>Chemicals
Construction services
Electronics (hardware) and Electronics (Components)
Explosives 
Facilities management services
Parts and consumables at site including Personal Protective Equipment
Raw Materials and bulk consumables (including refractory materials)
Logistics
Shipping and freight services</t>
  </si>
  <si>
    <t>No. of suppliers assessed (desktop risk profiles such as country and industry)</t>
  </si>
  <si>
    <t>No. of supplier assessments requested</t>
  </si>
  <si>
    <t>No. of suppliers assessed (desktop review, based on documented evidence provided by 
the supplier - EcoVadis ScoreCard)</t>
  </si>
  <si>
    <t>n/a</t>
  </si>
  <si>
    <t>No. of independent audits completed</t>
  </si>
  <si>
    <r>
      <t>14</t>
    </r>
    <r>
      <rPr>
        <vertAlign val="superscript"/>
        <sz val="9.5"/>
        <color theme="4"/>
        <rFont val="Arial"/>
        <family val="2"/>
        <scheme val="minor"/>
      </rPr>
      <t>(2)</t>
    </r>
  </si>
  <si>
    <t>No. of countries where audits were completed</t>
  </si>
  <si>
    <t>Levels of supply chain audited</t>
  </si>
  <si>
    <t>Direct suppliers and sub-suppliers</t>
  </si>
  <si>
    <t>Direct suppliers</t>
  </si>
  <si>
    <t>Key human rights and labour risks identified during independent audits</t>
  </si>
  <si>
    <t xml:space="preserve">  - poor pay practices
  - excessive overtime
  - poor employee policies and lack of worker 
    awareness of these policies
  - labour management systems policies, procedures
    and performance; and
  - inadequate grievance and redress mechanisms.
</t>
  </si>
  <si>
    <t>Number of suppliers terminated or restricted from business with South32 due to breach of minimum requirements (relating to labour rights or moderns slavery)</t>
  </si>
  <si>
    <t>n/a (new FY20 process)</t>
  </si>
  <si>
    <t>No. of customers</t>
  </si>
  <si>
    <t>&gt;300</t>
  </si>
  <si>
    <t>No. countries where customers are located</t>
  </si>
  <si>
    <t>(1) Spend data does not include spend associated with (a) traded goods and services that are not used for operating costs (logistics and bulk raw materials are included in total spend); (b) purchasing/ credit cards which can only be used for low value transactions (under US$2,000 per month), time sensitive land tenement payment or regulatory permit or license applications and renewals; and (c) non-order invoice payments which are typically limited to regulatory payments, internal payments (including to internal companies and joint arrangement partners), donations, employee benefits, non-employee reimbursements, legal settlements, or payments to doctors, hospitals or for medical treatments.
(2) Includes six Enterprise Supplier Development modern slavery audits at our now divested South Africa Energy Coal (SAEC) asset.</t>
  </si>
  <si>
    <t>Top 10 Countries by spend volume</t>
  </si>
  <si>
    <t>High risk country</t>
  </si>
  <si>
    <t>Number of suppliers used FY23</t>
  </si>
  <si>
    <t>Percentage of total supplier spend (%)</t>
  </si>
  <si>
    <t>USA</t>
  </si>
  <si>
    <t>Norway</t>
  </si>
  <si>
    <t>Germany</t>
  </si>
  <si>
    <t>Percentage of South32 Total</t>
  </si>
  <si>
    <t xml:space="preserve">(1) Verisk Maplecroft – Maplecroft Index scores are presented on a scale of 0–10, where 0 represents highest risk and 10 represents lowest risk. </t>
  </si>
  <si>
    <r>
      <t>Number of suppliers and supplier spend by higher risk goods and services categories</t>
    </r>
    <r>
      <rPr>
        <vertAlign val="superscript"/>
        <sz val="11"/>
        <color theme="4"/>
        <rFont val="Arial"/>
        <family val="2"/>
      </rPr>
      <t>(1)</t>
    </r>
  </si>
  <si>
    <t>Goods</t>
  </si>
  <si>
    <t>Chemicals</t>
  </si>
  <si>
    <t xml:space="preserve">Explosives </t>
  </si>
  <si>
    <t>Parts and consumables at site (including Personal Protective Equipment)</t>
  </si>
  <si>
    <t>Raw Materials and bulk consumables (including refractory materials)</t>
  </si>
  <si>
    <t>Services</t>
  </si>
  <si>
    <t>Construction services</t>
  </si>
  <si>
    <t>Facilities management services (including cleaning)</t>
  </si>
  <si>
    <t>Logistics</t>
  </si>
  <si>
    <t>Shipping and freight services</t>
  </si>
  <si>
    <t>(1) High risk categories determined based on third party risk profiling as well as desktop assessments.</t>
  </si>
  <si>
    <t>Maritime activities and due diligence</t>
  </si>
  <si>
    <t>Number of vessels chartered</t>
  </si>
  <si>
    <r>
      <t>Number of voyages completed</t>
    </r>
    <r>
      <rPr>
        <vertAlign val="superscript"/>
        <sz val="9.5"/>
        <color theme="4"/>
        <rFont val="Arial"/>
        <family val="2"/>
      </rPr>
      <t>(1)</t>
    </r>
  </si>
  <si>
    <t xml:space="preserve">Number of vessels vetted </t>
  </si>
  <si>
    <t>Number of inspections of vessels conducted</t>
  </si>
  <si>
    <t>Number of modern slavery audits conducted on vessels</t>
  </si>
  <si>
    <r>
      <t>Any vessels restricted from doing business with South32 due to failing vetting or inspection</t>
    </r>
    <r>
      <rPr>
        <vertAlign val="superscript"/>
        <sz val="9.5"/>
        <color theme="4"/>
        <rFont val="Arial"/>
        <family val="2"/>
      </rPr>
      <t>(2)</t>
    </r>
  </si>
  <si>
    <t>(1) Includes Cost, Insurance, and Freight (CIF) and Free on Board (FOB) voyages. In FY23, 361 voyages were CIF (369 in FY22), and 184 voyages were FOB (179 in FY22).
(2) In FY23, labour and performance issues have been identified at 2 vessel owners, this has remained the same since FY22.</t>
  </si>
  <si>
    <t>INDEPENDENT ASSURANCE REPORT TO THE DIRECTORS OF SOUTH32 LIMITED</t>
  </si>
  <si>
    <t>GRI reason for omission</t>
  </si>
  <si>
    <t>Legal prohibitions</t>
  </si>
  <si>
    <t>Number of non-monetary sanctions – other</t>
  </si>
  <si>
    <r>
      <t>1</t>
    </r>
    <r>
      <rPr>
        <vertAlign val="superscript"/>
        <sz val="9.5"/>
        <color theme="4"/>
        <rFont val="Arial"/>
        <family val="2"/>
        <scheme val="minor"/>
      </rPr>
      <t>(2)</t>
    </r>
  </si>
  <si>
    <r>
      <t>Significant non-compliances with applicable laws and regulations</t>
    </r>
    <r>
      <rPr>
        <vertAlign val="superscript"/>
        <sz val="9.5"/>
        <color rgb="FF304242"/>
        <rFont val="Arial"/>
        <family val="2"/>
        <scheme val="minor"/>
      </rPr>
      <t>(1)</t>
    </r>
    <r>
      <rPr>
        <vertAlign val="superscript"/>
        <sz val="9.5"/>
        <color rgb="FF304242"/>
        <rFont val="Arial"/>
        <family val="2"/>
        <scheme val="minor"/>
      </rPr>
      <t>(2)</t>
    </r>
  </si>
  <si>
    <r>
      <t>1</t>
    </r>
    <r>
      <rPr>
        <vertAlign val="superscript"/>
        <sz val="9.5"/>
        <color theme="4"/>
        <rFont val="Arial"/>
        <family val="2"/>
        <scheme val="minor"/>
      </rPr>
      <t>(3)</t>
    </r>
  </si>
  <si>
    <t xml:space="preserve">(1) Release of the GRI Universal Standards in 2021 resulted in a change to the reporting guidance for significant fines and non-compliances. In FY23, South32 have applied the new GRI guidance under indicator 2-27. Fines reported from FY23 relate to any significant non-compliances with applicable laws and regulations reported in the respective table. Fines incurred in prior financial years were disclosed based on materiality at that point in time as per the superseded GRI guidance. </t>
  </si>
  <si>
    <r>
      <t>Non-monetary sanctions</t>
    </r>
    <r>
      <rPr>
        <b/>
        <vertAlign val="superscript"/>
        <sz val="9.5"/>
        <color theme="4"/>
        <rFont val="Arial"/>
        <family val="2"/>
      </rPr>
      <t>(1)</t>
    </r>
  </si>
  <si>
    <t>a., b., c. and d. 2023 Sustainability Databook - Ethics and business integrity tab</t>
  </si>
  <si>
    <t>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</si>
  <si>
    <t>a. 2023 Sustainability Databook - People and culture tab
b. 2023 Sustainability Databook - Reporting boundaries tab</t>
  </si>
  <si>
    <t xml:space="preserve">a., b., c., d. and e. 2023 Sustainability Databook - People and culture tab
</t>
  </si>
  <si>
    <t>When we need to make a significant operational change or provide notice of termination of employment our processes are, at a minimum, compliant with all local legislation in the jurisdictions where we work. In many cases, we provide notice well in excess of minimum standards, and we always engage with our people as soon as practicable if we identify a requirement to make a significant change to the business. This includes informing employees who may be affected at the time or during the period where we intend to make changes.</t>
  </si>
  <si>
    <t xml:space="preserve">a. 2023 Sustainability Databook - People and culture tab
b. 2023 Sustainability Databook - Reporting boundaries tab </t>
  </si>
  <si>
    <t xml:space="preserve">No significant disputes reported in FY23. </t>
  </si>
  <si>
    <t xml:space="preserve">2023 Sustainability Databook - Partnering with communities tab
South32 does not have artisanal and small-scale mining (ASM) at our operations. 
</t>
  </si>
  <si>
    <t xml:space="preserve">2023 Sustainability Databook - Partnering with communities tab
South32 has not caused or contributed to any involuntary resettlements in FY23. </t>
  </si>
  <si>
    <t>2023 Sustainability Databook - Partnering with communities tab; and 2023 Sustainability Databook - Human Rights tab</t>
  </si>
  <si>
    <r>
      <t>FY23</t>
    </r>
    <r>
      <rPr>
        <vertAlign val="superscript"/>
        <sz val="9.5"/>
        <color theme="4"/>
        <rFont val="Arial"/>
        <family val="2"/>
        <scheme val="minor"/>
      </rPr>
      <t>(1)</t>
    </r>
  </si>
  <si>
    <t>GISTM Requirement 15.1 Public Disclosure Worsley Alumina</t>
  </si>
  <si>
    <r>
      <t>Description of our FY23 1.5°C scenario</t>
    </r>
    <r>
      <rPr>
        <vertAlign val="superscript"/>
        <sz val="9.5"/>
        <color theme="4"/>
        <rFont val="Arial"/>
        <family val="2"/>
        <scheme val="minor"/>
      </rPr>
      <t xml:space="preserve">(1)  </t>
    </r>
  </si>
  <si>
    <t>Asociación Colombiana de Minería (ACM) 
(Colombian Mining Association)</t>
  </si>
  <si>
    <t>Our approach</t>
  </si>
  <si>
    <t xml:space="preserve">We have set a long-term goal to achieve net zero GHG emissions by 2050. </t>
  </si>
  <si>
    <t>3.3 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
  </si>
  <si>
    <t xml:space="preserve">We report in accordance with the recommendations of the Task Force on Climate-related Financial Disclosures </t>
  </si>
  <si>
    <t>Carbon price</t>
  </si>
  <si>
    <t>a. total number and percentage of governance body members that the organisation’s anti-corruption policies and procedures have been communicated to, broken down by region.
b. total number and percentage of employees that the organisation’s anti-corruption policies and procedures have been communicated to, broken down by employee category and region.
c. total number and percentage of business partners that the organisation’s anti-corruption policies and procedures have been communicated to, broken down by type of business partner and region. Describe if the organisation’s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</si>
  <si>
    <t xml:space="preserve">As part of our commitment to act ethically, responsibly and lawfully, we have an ABC Policy and operate a risk-based ABC compliance program.
Information on the number and percentage of operations assessed for risks related to corruption is currently not disclosed, and we will work towards improving our disclosures in future years. </t>
  </si>
  <si>
    <t xml:space="preserve">(1) This FY23 1.5ºC scenario has been created by South32 drawing on selected data provided by Vivid Economics, a McKinsey &amp; Company (which does not include investment advice). This FY23 1.5ºC scenario represents South32’s own selection of applicable scenarios selection and/or and its own portfolio data. South32 is solely responsible for, and this FY23 1.5ºC scenario represents, such scenario selection, all assumptions underlying such selection, and all resulting findings, and conclusions and decisions. McKinsey &amp; Company is not an investment adviser and has not provided any investment advice.
</t>
  </si>
  <si>
    <t xml:space="preserve">Suppliers at significant risk for incidents of child labour </t>
  </si>
  <si>
    <t xml:space="preserve">Suppliers at significant risk for incidents of forced or compulsory labour </t>
  </si>
  <si>
    <t>a. percentage of security personnel who have received formal training in the organisation’s human rights policies or specific procedures and their application to security.
b. whether training requirements also apply to third-party organisations providing security personnel.</t>
  </si>
  <si>
    <t xml:space="preserve">a. and b. Number of employees and external security personnel training during the financial year provided in our 2023 Sustainability Databook - Human rights tab
</t>
  </si>
  <si>
    <t>2023 Sustainability Databook - Human rights tab</t>
  </si>
  <si>
    <t>Operations with implemented social investment plans</t>
  </si>
  <si>
    <t>Eagle Downs Metallurgical Coal</t>
  </si>
  <si>
    <t>In August 2018, South32 completed the acquisition of the Hermosa project located in Arizona, United States. Due to the maturity of infrastructure at Hermosa, data disclosed within this Databook includes the majority of material sustainability topics, including health and safety, greenhouse gas emissions, water, land, and community investment.</t>
  </si>
  <si>
    <t>As a former South32 operated operation, SAEC is included in material sustainability data for all periods prior to divestment on 1 June 2021.</t>
  </si>
  <si>
    <t>As a former South32 operated operation, TEMCO is included in material sustainability data for all periods prior to divestment on 1 January 2021.</t>
  </si>
  <si>
    <t>South32 controlled development options include our core exploration and development projects which are South32 controlled or South32-operated joint arrangements. Due to the evolving nature of development options, limited data is collected for material sustainability topics and disclosed within this Databook. We continue to work towards developing our data collection and reporting processes as the facilities and infrastructure matures. 
South32 employees based at these locations are included in our people data.
While South32 have a portfolio of more than 25 greenfield exploration options across the world, these are excluded from our disclosures within this Databook, unless otherwise stated.</t>
  </si>
  <si>
    <t xml:space="preserve">South32 operated operations include our controlled entities and South32-operated joint arrangements. The operations shown in the table below are South32's 'significant locations of operation', and unless otherwise stated, metrics describing health, safety, environment, people and community related performance in this Databook are inclusive of  these operations. 
Operations that we acquired during the reporting period are shown for the period we had operational control of those operations. </t>
  </si>
  <si>
    <t>(1) HMM consists of two mines: Mamatwan and Wessels, and is counted as one operation in this Databook. Mamatwan, Wessels and Metalloys are often grouped as an asset, collectively referred to as South Africa Manganese. Greenhouse gas emissions and related metrics are disclosed at an asset level.</t>
  </si>
  <si>
    <t>While no evidence was found to suggest that ACARP has taken a stance or expressed an opinion on the Paris Agreement, no misalignment is determined given the nature of ACARP's activity.</t>
  </si>
  <si>
    <t>LETA supports the Paris Agreement and emission reduction and aims to rapidly cut carbon emissions. They support energy affordability and reliability, as well as the development of renewable technology and reducing carbon emissions. LETA also supports the use of low emission technologies as part of Australia's energy mix.</t>
  </si>
  <si>
    <r>
      <t>Core element of recommended Climate-Related Financial Disclosures</t>
    </r>
    <r>
      <rPr>
        <vertAlign val="superscript"/>
        <sz val="9.5"/>
        <color theme="4"/>
        <rFont val="Arial"/>
        <family val="2"/>
      </rPr>
      <t>(1)</t>
    </r>
  </si>
  <si>
    <t>Supporting recommended disclosures</t>
  </si>
  <si>
    <t>Source</t>
  </si>
  <si>
    <t xml:space="preserve">Disclose the metrics used by the organisation to assess climate-related risks and opportunities in line with its strategy and risk management process. </t>
  </si>
  <si>
    <t xml:space="preserve">Describe the targets used by the organisation to manage climate-related risks and opportunities, and performance against targets. </t>
  </si>
  <si>
    <t>Policy positions are broadly aligned, but advocacy on thermal coal support requires ongoing monitoring and discussion.</t>
  </si>
  <si>
    <r>
      <t>Enterprise and Supplier Development spend</t>
    </r>
    <r>
      <rPr>
        <vertAlign val="superscript"/>
        <sz val="9.5"/>
        <color rgb="FF304242"/>
        <rFont val="Arial"/>
        <family val="2"/>
      </rPr>
      <t>(1)</t>
    </r>
  </si>
  <si>
    <t xml:space="preserve">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
</t>
  </si>
  <si>
    <t>a., b., c, and d, 2023 Sustainability Databook - Water tab</t>
  </si>
  <si>
    <t xml:space="preserve">a. 2023 Sustainability Databook - Biodiversity tab
Criteria a.ii is not disclosed as this information is not included in our data collection processes yet. </t>
  </si>
  <si>
    <t>a. Total number of IUCN Red List species and national conservation list species with habitats in areas affected by the operations of the organisation, by level of extinction risk:
i. Critically endangered
ii. Endangered
iii. Vulnerable
iv. Near threatened
v. Least concern</t>
  </si>
  <si>
    <t>a. 2023 Sustainability Databook - Biodiversity tab</t>
  </si>
  <si>
    <t>2.5. 2023 Sustainability Databook - Biodiversity tab</t>
  </si>
  <si>
    <t xml:space="preserve">iii. Persistent organic pollutants (POP)
iv. Volatile organic compounds (VOC)
v. Hazardous air pollutants (HAP)
vi. Particulate matter (PM)
</t>
  </si>
  <si>
    <t>Overburden, rock and sludges generated</t>
  </si>
  <si>
    <t xml:space="preserve">a., b., c.i., e., f., and g. 2023 Sustainability Databook - Energy tab
</t>
  </si>
  <si>
    <t>a. gross direct (Scope 1) GHG emissions in metric tons of CO2 equivalent.
b. gases included in the calculation; whether CO2 , CH4 , N2O, HFCs, PFCs, SF6 , NF3 , or all.
c. biogenic CO emissions in metric tons of CO2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</si>
  <si>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a., b., 2023 Sustainability Databook - GHG emissions tab
c. Biodiesel is included in our distillate and gas emissions source, detailed in the 2023 Sustainability Databook - GHG emissions tab
b., d., e., f., and g. 2023 Sustainability Databook - Emissions methodology tab</t>
  </si>
  <si>
    <t>a. gross location-based energy indirect (Scope 2) GHG emissions in metric tons of CO2 equivalent.
b. if applicable, gross market-based energy indirect (Scope 2) GHG emissions in metric tons of CO2 equivalent.
c. if available, the gases included in the calculation; whether CO2 , CH4 , N2O, HFCs, PFCs, SF6 , NF3 ,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</si>
  <si>
    <t>a. gross other indirect (Scope 3) GHG emissions in metric tons of CO2 equivalent. 
b. if available, the gases included in the calculation; whether CO2, CH4, N2O, HFCs, PFCs, SF6, NF3 , or all.
c. biogenic CO2 emissions in metric tons of CO2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t>
  </si>
  <si>
    <t>a., d, 2023 Sustainability Databook - GHG emissions tab
b., d., e, f., and g.  2023 Sustainability Databook - Emissions methodology tab</t>
  </si>
  <si>
    <t>Scope 3 biogenic CO2 emissions</t>
  </si>
  <si>
    <t>a., b., c., and d. 2023 Sustainability Databook - GHG emissions tab</t>
  </si>
  <si>
    <t>a. GHG emissions reduced as a direct result of reduction initiatives, in metric tons of CO2 equivalent.
b. gases included in the calculation; whether CO2 , CH4 , N2O, HFCs, PFCs, SF6 , NF3 , or all.
c. base year or baseline, including the rationale for choosing it.
d. scopes in which reductions took place; whether direct (Scope 1), energy indirect (Scope 2), and/or other indirect (Scope 3).
e. standards, methodologies, assumptions, and/or calculation tools used.</t>
  </si>
  <si>
    <t xml:space="preserve">We currently report our data collectively for our employee workforce in all locations. </t>
  </si>
  <si>
    <t xml:space="preserve">Broken down by U.S and foreign employees </t>
  </si>
  <si>
    <t>2023 Sustainability Databook - Tailings tab</t>
  </si>
  <si>
    <t xml:space="preserve">2023 Sustainability Databook - Health and safety tab
In FY23 we disclose our total number of actual and potential significant events by the top five risk categories, including airborne contaminants and hazardous substances
</t>
  </si>
  <si>
    <t>This table demonstrates South32's reporting in accordance with the ICMM Social and Economic Reporting Framework and Guidance for period 1 July 2022 to 30 June 2023.</t>
  </si>
  <si>
    <t xml:space="preserve">Non-operated Joint Ventures Brazil Alumina (MRN and Alumar), Brazil Aluminium and Sumitomo (Sierra Gorda). </t>
  </si>
  <si>
    <t>Excluded from all metrics within this Databook.</t>
  </si>
  <si>
    <t>8. Upstream leased assets</t>
  </si>
  <si>
    <r>
      <rPr>
        <i/>
        <sz val="9.5"/>
        <color theme="4"/>
        <rFont val="Arial"/>
        <family val="2"/>
      </rPr>
      <t>1</t>
    </r>
    <r>
      <rPr>
        <vertAlign val="superscript"/>
        <sz val="9.5"/>
        <color theme="4"/>
        <rFont val="Arial"/>
        <family val="2"/>
      </rPr>
      <t>(5)</t>
    </r>
  </si>
  <si>
    <r>
      <t>Incidents of non-compliance associated with water quality permits, standards and regulations</t>
    </r>
    <r>
      <rPr>
        <vertAlign val="superscript"/>
        <sz val="9.5"/>
        <color theme="4"/>
        <rFont val="Arial"/>
        <family val="2"/>
        <scheme val="minor"/>
      </rPr>
      <t>(1)</t>
    </r>
  </si>
  <si>
    <t xml:space="preserve">(1) In FY23 we reported no incidents of non-compliance associated with water quality permits, standards and regulations which resulted in formal enforcement action(s). </t>
  </si>
  <si>
    <t>We have set a medium-term target to halve our operational GHG emissions by 2035 from our FY21 baseline.</t>
  </si>
  <si>
    <t xml:space="preserve">Who we engage </t>
  </si>
  <si>
    <t xml:space="preserve">Key areas of interest </t>
  </si>
  <si>
    <t xml:space="preserve">- Safety and health 
- Flexible and remote work arrangements  
- Psychosocial risk 
- Benefits and rewards
- Diversity and inclusion   
- Employee relations matters 
- Leadership, training and development 
- Business strategy and performance   
- Climate change and Just Transition
- Workplace conduct
- Employee experience </t>
  </si>
  <si>
    <r>
      <t xml:space="preserve">Local communities 
</t>
    </r>
    <r>
      <rPr>
        <i/>
        <sz val="9.5"/>
        <color theme="4"/>
        <rFont val="Arial"/>
        <family val="2"/>
        <scheme val="minor"/>
      </rPr>
      <t>Communities near our operations and development options who are potentially affected by our presence including vulnerable and marginalised groups and/or at-risk people and groups.</t>
    </r>
  </si>
  <si>
    <t>We engage with our local communities to understand their expectations, opportunities, concerns, and interests. These are considered in the development of our stakeholder engagement plans, which help to build strong and mutually beneficial relationships.
We are proud to invest in local communities and aim to contribute to the social, economic, and institutional development of host countries and communities. We design our social investment and economic development plans with input from our local communities to include their development opportunities, aspirations and needs.</t>
  </si>
  <si>
    <t>We facilitate regular, open and inclusive dialogue with local community stakeholders. In accordance with our stakeholder engagement plans our engagements vary depending on the location of the operation and the stakeholder. Engagements typically include face-to-face meetings, community consultative committees, workshops and forums, operational open days, newsletters, web-based information, community perception surveys, telephone conversations and site visits.
Our complaints and grievance mechanisms are available for members of the community, who can use these services anonymously. Given our diverse operating locations, we aim to develop activity-specific, locally appropriate and culturally sensitive complaints and grievance processes.</t>
  </si>
  <si>
    <r>
      <rPr>
        <b/>
        <sz val="9.5"/>
        <color theme="4"/>
        <rFont val="Arial"/>
        <family val="2"/>
        <scheme val="minor"/>
      </rPr>
      <t xml:space="preserve">Indigenous, Traditional and Tribal Peoples 
</t>
    </r>
    <r>
      <rPr>
        <i/>
        <sz val="9.5"/>
        <color theme="4"/>
        <rFont val="Arial"/>
        <family val="2"/>
        <scheme val="minor"/>
      </rPr>
      <t>Indigenous, Traditional and Tribal Peoples near our operations and development options that have an interest in and/or may be affected by our activities.</t>
    </r>
  </si>
  <si>
    <t xml:space="preserve">We are committed to working with Indigenous, Traditional and Tribal Peoples to protect and preserve cultural heritage; build strong relationships; and work in partnership to deliver long-term opportunities, through employment, procurement, community investment and training.
We endeavour to engage local communities, including Indigenous, Traditional and Tribal Peoples, to inform our rehabilitation activities, particularly on aspects such as the provenance of local plant species and seeds, harvesting and storage of seeds and methods to facilitate successful rehabilitation. </t>
  </si>
  <si>
    <t xml:space="preserve">- Cultural heritage protection and sustaining living culture
- Indigenous Voice to Parliament
- Climate change and our GHG emissions reduction targets
- Environmental management
- Social investment and impact management
- Complaints and grievance management
- Community health
- Employment opportunities
- Procurement opportunities and supplier development 
- Approvals and future plans, including post-mining
- Outcomes of our Reconciliation Action Plan Australia 
- Rehabilitation activities </t>
  </si>
  <si>
    <t>Effective two-way communication is important for our shareholders to exercise their rights as our owners. We maintain a program of engagement involving our Directors, Lead Team, shareholders, and the broader investment community, which generally includes briefings and presentations, including live webcasts and question-and-answer sessions; site tours; meetings attended by our Chair, CEO (Chief Executive Officer) and/or other Lead Team members; as well as events and forums. 
Our shareholders have the option to receive our communications electronically and can contact us electronically. Shareholders may also communicate electronically with our share registries.
Our Investor Relations, External Affairs and Company Secretariat teams provide regular updates to our Board on feedback received from, and key matters raised by, our shareholders and key stakeholders, including our response, where appropriate. This provides our Board with insight into shareholder views and their key areas of focus.</t>
  </si>
  <si>
    <t>- Operational and financial performance
- Future growth and development opportunities 
- Safety performance and implementation of the Safety Improvement Program
- Progress with our decarbonisation initiatives to achieve our medium-term operational emissions reduction target
- Our framework for capital allocation and its alignment with the goal of limiting global warming to 1.5°C
- Opportunities to collaborate with others to reduce value chain (Scope 3) emissions
- Just Transition planning for Worsley Alumina and Hillside Aluminium
- Mitigation of biodiversity loss and identification of nature-positive opportunities
- Inclusion and diversity and workplace culture 
- Human rights, including engagement with Indigenous, Traditional and Tribal Peoples</t>
  </si>
  <si>
    <r>
      <rPr>
        <b/>
        <sz val="9.5"/>
        <color theme="4"/>
        <rFont val="Arial"/>
        <family val="2"/>
        <scheme val="minor"/>
      </rPr>
      <t xml:space="preserve">Financial community 
</t>
    </r>
    <r>
      <rPr>
        <i/>
        <sz val="9.5"/>
        <color theme="4"/>
        <rFont val="Arial"/>
        <family val="2"/>
        <scheme val="minor"/>
      </rPr>
      <t>Including lenders, bond holders, debt, equity, insurers and ESG analysts.</t>
    </r>
  </si>
  <si>
    <t>We present our performance and strategy to our lenders, rating agencies and other financial institutions, who are focussed on the sustainability considerations that may affect our credit profile and performance against our sustainability-linked loan, which supports the Group’s ability to maintain a diversity of funding sources.
There is also growing interest from the financial community in the role of non-financial information, specifically ESG information, including South32’s associated performance, risks and opportunities. 
We support global efforts to align sustainability reporting standards. During the financial year, we provided feedback as part of the public consultation period for the Exposure Drafts of the IFRS (International Financial Reporting Standards) S1 General Requirements for Disclosure of Sustainability-related Financial Information and IFRS S2 Climate-related Disclosures, developed by the International Sustainability Standards Board (ISSB). This year we undertook a readiness assessment against the IFRS S1 and S2 Exposure Drafts to identify improvement opportunities for our sustainability reporting processes as we prepare for these new standards.
We regularly monitor and review the ratings published by ESG data providers and research houses (and participate in select third-party questionnaires and data verification exercises) to ensure, to the extent possible, that these assessments accurately reflect our performance, disclosures and annual reporting. This work also informs our disclosure decisions.</t>
  </si>
  <si>
    <t>We engage suppliers regularly through contractual agreements, due diligence activities, performance reviews and training, and according to our internal standards and ongoing updates.
Local sourcing teams engage with local communities and Indigenous, Traditional and Tribal Peoples on prospective supply opportunities through supplier events. 
This year, we enhanced due diligence processes for onboarding new trading partners and raw material suppliers to manage counterparty, financial, legal, business integrity and reputational risks.
We continue to identify potential partners for collaboration on Scope 3 emissions reduction, particularly those partners who provide goods and services to South32.</t>
  </si>
  <si>
    <t>- Enhanced South32 Contractor Management System of Work with a focus on contractor safety
- Collaborating with suppliers to identify environmental and social (including modern slavery) risks   
 - Continued provision of opportunities for local, empowered (as defined in South Africa), and Indigenous, Traditional and Tribal Peoples    
enterprises to partner with South32 
- Understanding  Scope 3 emissions and GHG emissions reduction opportunities</t>
  </si>
  <si>
    <t>Engagement with governments and regulators is wide-ranging, depending on the local context and issue. 
We engage in-person and virtually, through submissions and correspondence, as required.</t>
  </si>
  <si>
    <t>We monitor NGO campaigns and seek to engage with groups at local, state, national and international level, where relevant. Where appropriate, we work together to co-design social investment or contextual water targeted-related projects. Engagement may be face-to-face, virtual or via correspondence.</t>
  </si>
  <si>
    <t>- Climate change
- Environmental management
- Addressing risks of modern slavery in supply chains, and related labour exploitation 
- Just Transition  
- Social investment</t>
  </si>
  <si>
    <t>Our people are fundamental to our success and we recognise the importance of timely and transparent engagement. 
Our employees’ perspectives and feedback are important to us. With a well-informed and engaged workforce, we are best placed to achieve our strategy. 
Our Board understands the importance of connecting with our people to establish trust and build confidence in its stewardship.</t>
  </si>
  <si>
    <t xml:space="preserve">We engage with our people using a variety of communication channels. This includes meetings, videos, toolbox talks, newsletters, leadership calls, presentations, training, and web-based forums, including SharePoint, Teams, Viva Engage (previously Yammer), and our external digital channels. The frequency of our engagement depends on the engagement channel and stakeholder needs.
We survey our employees annually to better understand their day-to-day lived experience, their perceptions of our culture and identify areas for improvement. Employees and contractors have access to Speak Up processes to report conduct that does not align with our values and Code. We connect with employee representatives and representative groups via telephone conversations, face-to-face meetings, negotiations, letters and emails, as required. We also run onboarding and exit interviews. 
Board engagement with our workforce includes visits to our sites as part of Board programs, which are an important part of our Board’s work and provide the opportunity for our Directors to better understand the challenges our people face, and our workplace culture. Our Board formally engages with management via presentations to Board meetings, and lunch and learn sessions with different areas of the business to receive updates on a particular topic, risk or opportunity. Additionally, all Lead Team members attend Board meetings and the annual Strategy Day. </t>
  </si>
  <si>
    <r>
      <t>4.3</t>
    </r>
    <r>
      <rPr>
        <vertAlign val="superscript"/>
        <sz val="9.5"/>
        <color theme="4"/>
        <rFont val="Arial"/>
        <family val="2"/>
        <scheme val="minor"/>
      </rPr>
      <t>(3)</t>
    </r>
  </si>
  <si>
    <r>
      <t xml:space="preserve">(1) Incidents are included where South32 controls the work location or controls the work activity. Recordable injuries include injuries that result in medical treatment, restricted work or lost time. </t>
    </r>
    <r>
      <rPr>
        <sz val="8"/>
        <color rgb="FFC00000"/>
        <rFont val="Arial"/>
        <family val="2"/>
        <scheme val="minor"/>
      </rPr>
      <t xml:space="preserve"> </t>
    </r>
    <r>
      <rPr>
        <sz val="8"/>
        <color theme="4"/>
        <rFont val="Arial"/>
        <family val="2"/>
        <scheme val="minor"/>
      </rPr>
      <t xml:space="preserve">
(2) To convert frequency rates to 200,000 hours, divide by 1,000,000 and multiply the result by 200,000. This conversion represents the All Injury Frequency Rate.
(3) Our FY21 adjusted baseline is 6.0, which excludes South Africa Energy Coal (SAEC) and Tasmanian Electro Metallurgical Coal (TEMCO) following their divestment from the portfolio. </t>
    </r>
  </si>
  <si>
    <r>
      <t>Carbon dioxide (CO</t>
    </r>
    <r>
      <rPr>
        <vertAlign val="subscript"/>
        <sz val="9.5"/>
        <color theme="4"/>
        <rFont val="Arial"/>
        <family val="2"/>
      </rPr>
      <t>2</t>
    </r>
    <r>
      <rPr>
        <sz val="9.5"/>
        <color theme="4"/>
        <rFont val="Arial"/>
        <family val="2"/>
      </rPr>
      <t xml:space="preserve"> as CO</t>
    </r>
    <r>
      <rPr>
        <vertAlign val="subscript"/>
        <sz val="9.5"/>
        <color theme="4"/>
        <rFont val="Arial"/>
        <family val="2"/>
      </rPr>
      <t>2</t>
    </r>
    <r>
      <rPr>
        <sz val="9.5"/>
        <color theme="4"/>
        <rFont val="Arial"/>
        <family val="2"/>
      </rPr>
      <t>-e)</t>
    </r>
  </si>
  <si>
    <r>
      <t>Methane (CH</t>
    </r>
    <r>
      <rPr>
        <vertAlign val="subscript"/>
        <sz val="9.5"/>
        <color theme="4"/>
        <rFont val="Arial"/>
        <family val="2"/>
      </rPr>
      <t>4</t>
    </r>
    <r>
      <rPr>
        <sz val="9.5"/>
        <color theme="4"/>
        <rFont val="Arial"/>
        <family val="2"/>
      </rPr>
      <t xml:space="preserve"> as CO</t>
    </r>
    <r>
      <rPr>
        <vertAlign val="subscript"/>
        <sz val="9.5"/>
        <color theme="4"/>
        <rFont val="Arial"/>
        <family val="2"/>
      </rPr>
      <t>2</t>
    </r>
    <r>
      <rPr>
        <sz val="9.5"/>
        <color theme="4"/>
        <rFont val="Arial"/>
        <family val="2"/>
      </rPr>
      <t>-e)</t>
    </r>
  </si>
  <si>
    <r>
      <t>Nitrous oxide (N</t>
    </r>
    <r>
      <rPr>
        <vertAlign val="subscript"/>
        <sz val="9.5"/>
        <color theme="4"/>
        <rFont val="Arial"/>
        <family val="2"/>
      </rPr>
      <t>2</t>
    </r>
    <r>
      <rPr>
        <sz val="9.5"/>
        <color theme="4"/>
        <rFont val="Arial"/>
        <family val="2"/>
      </rPr>
      <t>O as CO</t>
    </r>
    <r>
      <rPr>
        <vertAlign val="subscript"/>
        <sz val="9.5"/>
        <color theme="4"/>
        <rFont val="Arial"/>
        <family val="2"/>
      </rPr>
      <t>2</t>
    </r>
    <r>
      <rPr>
        <sz val="9.5"/>
        <color theme="4"/>
        <rFont val="Arial"/>
        <family val="2"/>
      </rPr>
      <t>-e)</t>
    </r>
  </si>
  <si>
    <r>
      <t>Sulfur hexafluoride (SF</t>
    </r>
    <r>
      <rPr>
        <vertAlign val="subscript"/>
        <sz val="9.5"/>
        <color theme="4"/>
        <rFont val="Arial"/>
        <family val="2"/>
      </rPr>
      <t>6</t>
    </r>
    <r>
      <rPr>
        <sz val="9.5"/>
        <color theme="4"/>
        <rFont val="Arial"/>
        <family val="2"/>
      </rPr>
      <t xml:space="preserve"> as CO</t>
    </r>
    <r>
      <rPr>
        <vertAlign val="subscript"/>
        <sz val="9.5"/>
        <color theme="4"/>
        <rFont val="Arial"/>
        <family val="2"/>
      </rPr>
      <t>2</t>
    </r>
    <r>
      <rPr>
        <sz val="9.5"/>
        <color theme="4"/>
        <rFont val="Arial"/>
        <family val="2"/>
      </rPr>
      <t>-e)</t>
    </r>
  </si>
  <si>
    <r>
      <t>Perfluorocarbons (PFCs as CO</t>
    </r>
    <r>
      <rPr>
        <vertAlign val="subscript"/>
        <sz val="9.5"/>
        <color theme="4"/>
        <rFont val="Arial"/>
        <family val="2"/>
      </rPr>
      <t>2</t>
    </r>
    <r>
      <rPr>
        <sz val="9.5"/>
        <color theme="4"/>
        <rFont val="Arial"/>
        <family val="2"/>
      </rPr>
      <t>-e)</t>
    </r>
  </si>
  <si>
    <r>
      <t>Hydrofluorocarbons (HFCs as CO</t>
    </r>
    <r>
      <rPr>
        <vertAlign val="subscript"/>
        <sz val="9.5"/>
        <color theme="4"/>
        <rFont val="Arial"/>
        <family val="2"/>
      </rPr>
      <t>2</t>
    </r>
    <r>
      <rPr>
        <sz val="9.5"/>
        <color theme="4"/>
        <rFont val="Arial"/>
        <family val="2"/>
      </rPr>
      <t>-e)</t>
    </r>
  </si>
  <si>
    <t>Surrender of ACCUs to meet regulatory liability under the Australian Safeguard Mechanism</t>
  </si>
  <si>
    <t>Appin (APN01)</t>
  </si>
  <si>
    <t>Cannington (CAN01)</t>
  </si>
  <si>
    <t>Dendrobium (DEN01)</t>
  </si>
  <si>
    <t>Groote Eylandt Mining Company (GEM01)</t>
  </si>
  <si>
    <t>Worsley Alumina (WOR01)</t>
  </si>
  <si>
    <r>
      <t>27.7</t>
    </r>
    <r>
      <rPr>
        <vertAlign val="superscript"/>
        <sz val="9.5"/>
        <color theme="4"/>
        <rFont val="Arial"/>
        <family val="2"/>
        <scheme val="minor"/>
      </rPr>
      <t>(2)</t>
    </r>
  </si>
  <si>
    <r>
      <t>(1) This table represents the Scope 3 categories as defined in the 'Emissions methodology' tab.
(2) South32 does not have downstream leased assets or franchises.
(3) Includes emissions associated with Brazil Alumina (Mineração Rio do Norte (MRN) and Alumar) and Sierra Gorda operations (South32 equity share). Sierra Gorda emissions were calculated using an emissions intensity from CY21 combined with CY22 production figures. 
(4) Upstream emissions equates to 14 per cent, compared to downstream emissions that made up 86 per cent of our total FY23 Scope 3 GHG emissions. 
(5) FY21 adjusted Scope 3 GHG emissions, excluding SAEC and TEMCO is 61.5 Mt CO</t>
    </r>
    <r>
      <rPr>
        <vertAlign val="subscript"/>
        <sz val="8"/>
        <color theme="4"/>
        <rFont val="Arial"/>
        <family val="2"/>
      </rPr>
      <t>2</t>
    </r>
    <r>
      <rPr>
        <sz val="8"/>
        <color theme="4"/>
        <rFont val="Arial"/>
        <family val="2"/>
      </rPr>
      <t xml:space="preserve">-e.
</t>
    </r>
  </si>
  <si>
    <t>2023 Sustainable Development Report</t>
  </si>
  <si>
    <t>Additional Disclosures / Documents</t>
  </si>
  <si>
    <t>The Eagle Downs Metallurgical Coal exploration and development option is no longer considered a material operating segment while in care and maintenance. As such limited performance data for material sustainability topics is disclosed, including greenhouse gas emissions, energy, water, land and health and safety data. South32 continues to investigate the potential divestment of our interest in Eagle Downs Metallurgical Coal.</t>
  </si>
  <si>
    <t xml:space="preserve">Included in our Scope 3 greenhouse gas emissions based on equity share, and within our tailings storage facilities tab. </t>
  </si>
  <si>
    <t>Poisoning and Toxic Effect</t>
  </si>
  <si>
    <t>(1) Community-related non-technical delays includes community action directed towards South32 operations which contributes to a delay in production.
(2) The FY23 increase in community-related non-technical delays was due to increased community protest and unrest frequency at Hotazel Manganese Mines (HMM) related to contractor management and community-related issues.</t>
  </si>
  <si>
    <t>(1) Significant disputes relating to land or resource use of local communities and Indigenous Peoples associated with current, planned or proposed future operations. Significant disputes are defined as a long-standing grievance and/or active legal proceedings.</t>
  </si>
  <si>
    <t>Operating ethically and responsibly is essential to fulfilling our purpose, delivering on our strategy and achieving our aspiration of building strong, mutually beneficial and trusting relationships with our stakeholders. We respect human rights and apply responsible business practices across our value chain.</t>
  </si>
  <si>
    <t>GHG emissions methodology</t>
  </si>
  <si>
    <t>GHG EMISSIONS METHODOLOGY</t>
  </si>
  <si>
    <r>
      <t xml:space="preserve">We calculate our Scope 1 and 2 GHG emissions according to the World Resources Institute and World Business Council for Sustainable Development Greenhouse Gas Protocol (revised edition).  Our calculations are aligned with Intergovernmental Panel on Climate Change (IPCC) Tier 1, 2 and 3 methodologies, industry standards, as well as country-specific standards and methods, including the Australian National Greenhouse and Energy Reporting (Measurement) Determination 2008 (NGER Determination), the South African National Greenhouse Gas Emissions Reporting Regulations and the South African </t>
    </r>
    <r>
      <rPr>
        <i/>
        <sz val="9.5"/>
        <color theme="4"/>
        <rFont val="Arial"/>
        <family val="2"/>
      </rPr>
      <t xml:space="preserve">Carbon Tax Act, 2019. </t>
    </r>
    <r>
      <rPr>
        <sz val="9.5"/>
        <color theme="4"/>
        <rFont val="Arial"/>
        <family val="2"/>
      </rPr>
      <t>We apply the operational control consolidation approach and use the Global Warming Potentials (GWPs) from the IPCC Assessment Report 5 (AR5) - 100 year time horizon.</t>
    </r>
    <r>
      <rPr>
        <strike/>
        <sz val="9.5"/>
        <color theme="4"/>
        <rFont val="Arial"/>
        <family val="2"/>
      </rPr>
      <t xml:space="preserve"> </t>
    </r>
  </si>
  <si>
    <t>GHG emissions from upstream production and transport of purchased goods and services.</t>
  </si>
  <si>
    <t>GHG emissions from upstream production and transport of capital goods.</t>
  </si>
  <si>
    <t>Spend data extracted from internal systems. Emission factors sourced from the Quantis Scope 3 Evaluator Tool.</t>
  </si>
  <si>
    <t>Upstream emissions of purchased fuels and electricity (including transmission and distribution losses).</t>
  </si>
  <si>
    <t>Shipping is outsourced and contributes to our GHG emissions.</t>
  </si>
  <si>
    <t xml:space="preserve">GHG emissions from air travel for business purposes.
</t>
  </si>
  <si>
    <t>GHG emissions from third party shipping of  sold products where South32 does not pay for the costs (e.g. under Free on Board (FOB) or similar terms)</t>
  </si>
  <si>
    <t>Our only leased assets are office
buildings, which are not considered as a material source of GHG emissions.</t>
  </si>
  <si>
    <t xml:space="preserve">Shipping data collected from customers and third parties via CargoValue portal which captures marine voyage level GHG emissions. </t>
  </si>
  <si>
    <t xml:space="preserve">Company shipping quantities, vessel types and route data are used in the calculations.
For time-chartered vessels and voyage chartered vessels, individual vessel GHG emissions are calculated from reported (actual) voyage bunker consumption for the laden and ballast legs as per the Sea Cargo Charter Methodology. In the event no actual bunker consumption data is available, an estimated distance and tonnage carried is used in the calculation using AIS data and other shipping sources. 
GHG emissions for containerised cargo are estimated according to the Clean Cargo Working Group (CCWG) methodology. </t>
  </si>
  <si>
    <t>Sales volumes were sourced from internal systems.
For manganese processing, factors were sourced from the International Manganese Institute’s Lifecycle Assessment of Global Manganese Alloy Production report.
For processing of alumina into aluminium ingot, factors were sourced from the International Aluminium Institute’s Life Cycle Inventory Data and Environmental Metrics Report.
For processing of aluminium ingot into aluminium sheet, factors were sources from the European Aluminium Association’s Environmental Profile Report. 
For copper processing, the GWP factor was sourced from International Copper Association's Copper Environmental Profile Report.</t>
  </si>
  <si>
    <t>Not considered as material as our metals and minerals products have minimal end-of-life GHG emissions.
Difficult to model given there are many possible end uses of our products with multiple end-of-life treatment options.</t>
  </si>
  <si>
    <t xml:space="preserve">Scope 1 and 2 data.
Sierra Gorda, Alumar and MRN report on a calendar year basis, as such data is for January - December 2022. 
In FY23, Sierra Gorda emissions were calculated using an emissions intensity from CY21 combined with CY22 production figures. </t>
  </si>
  <si>
    <t>We identify and assess climate-related risks in line with our Risk Management Framework. Given the uncertainty regarding how and when climate change risks will impact South32, we complement our risk management approach with scenario analysis to stress test climate-related risks. Since our first climate-related scenario analysis in 2017, we have continued to revise and build upon our assessment of the potential impacts of climate change on our business, using an approach aligned with the recommendations of the Task Force on Climate-Related Financial Disclosures (TCFD).</t>
  </si>
  <si>
    <t>(1) 2050 is a snapshot in time rather than cumulative demand between now and 2050. Lead and zinc primary demand is to 2040.
(2) Prices for metallurgical coal in our model are based on forecasts for seaborne hard coking coal and semi-hard coking coal.</t>
  </si>
  <si>
    <t>We are committed to protecting natural resources including water, biodiversity, air and surrounding ecosystems. We work hard to be responsible stewards of the environment and aim to safely manage tailings, reduce waste, rehabilitate land disturbed by our activities and leave a positive legacy in host communities.</t>
  </si>
  <si>
    <t>From exploration through to closure and beyond, we seek to minimise our impacts and maximise opportunities for the surrounding environments. We undertake progressive rehabilitation where possible and aim to leave a positive legacy in our host communities.</t>
  </si>
  <si>
    <t xml:space="preserve">Key highlights and achievements this year include the following: </t>
  </si>
  <si>
    <t xml:space="preserve"> - Second line stewardship activities tested the design and effectiveness of critical cyber security controls as part of ongoing control validation and improvement;</t>
  </si>
  <si>
    <t xml:space="preserve"> - We enhanced our security risk assessment and third-party cyber risk management practices by improving processes to assess and monitor new or changing 
   technology within the organisation; and</t>
  </si>
  <si>
    <t>Over the past three years, the cyber team has enhanced our cyber security capabilities and contributed to uplifting our cyber security controls maturity and effectiveness. The cyber risk and controls are continually assessed with recurring control verifications to provide additional assurance. Continuous monitoring and periodic reporting is implemented using a set of pre-defined metrics that measure the performance of security controls.
No high-priority cyber security breaches have occurred in South32's technology environment within the last three years. High-priority refers to cyber breaches that have the potential to result in significant damage to South32 (as per our internal risk management standard and our cyber security incident response plan).</t>
  </si>
  <si>
    <t>As a UNGC member, we continued support for the UNGC and issued our 2022 Communication on Progress (CoP). In FY23, we plan to partake in the new CoP Questionnaire designed to help participating companies monitor performance across the Ten Principles. The CoP questionnaire is expected to be submitted later this calendar year.</t>
  </si>
  <si>
    <t>In line with our ICMM membership requirements and transparency commitments, we obtain independent assurance over selected sustainability information. The Sustainability Committee reviews our external assurance provider, KPMG’s, sustainability assurance scope and endorses it to the Risk and Audit Committee. Read more about our FY23 Independent Assurance Report in the Assurance tab.</t>
  </si>
  <si>
    <t>Total corporate income tax accrued on profit/loss</t>
  </si>
  <si>
    <r>
      <t>Wages and salaries</t>
    </r>
    <r>
      <rPr>
        <vertAlign val="superscript"/>
        <sz val="9.5"/>
        <color theme="4"/>
        <rFont val="Arial"/>
        <family val="2"/>
        <scheme val="minor"/>
      </rPr>
      <t>(2)</t>
    </r>
  </si>
  <si>
    <t>About this Sustainability Databook</t>
  </si>
  <si>
    <t>Policy positions and advocacy are, on balance, aligned.</t>
  </si>
  <si>
    <t>The ACM supports a clear roadmap to face climate change. They support and promote standards within the industry.</t>
  </si>
  <si>
    <t>The IGUA advocates the role of natural gas in South Africa's energy mix and emphasises active involvement and collaboration with stakeholders in the gas energy industry. There is no evidence of direct advocacy on the Paris Agreement, market mechanisms, or technology.</t>
  </si>
  <si>
    <t>The IAI has a clear commitment to a net zero target by 2050. The association supports both market and non-market mechanisms and supports investments in technology and technology-neutral policies. The IAI is partnering with various organisations to accelerate the transformation to a net zero carbon future.</t>
  </si>
  <si>
    <t>The ME CRC is a research centre focused on mineral discovery and exploration. Their research aims to develop environmentally friendly drilling methods and technologies. The ME CRC is aligned with the goals of the Paris Agreement indirectly through their research efforts. They also contribute to sustainable resource development by investing in projects that reduce emissions and improve minerals exploration.</t>
  </si>
  <si>
    <t xml:space="preserve">The NBI supports the Paris Agreement and advocates for a just transition in South Africa towards a low-carbon economy. The NBI allows flexibility for its members to choose between market or non-market mechanisms for reducing emissions. It encourages companies to engage with carbon pricing and invest in decarbonisation portfolios. </t>
  </si>
  <si>
    <t>The UNGC is committed to the Paris Agreement and the goal of achieving net zero emissions. The UNGC supports subsidies to accelerate technology deployment but does not advocate for a specific approach. They are a global association that collaborates at various levels and has local networks to advance responsible business practices in different countries.</t>
  </si>
  <si>
    <r>
      <rPr>
        <b/>
        <sz val="9.5"/>
        <color theme="4"/>
        <rFont val="Arial"/>
        <family val="2"/>
        <scheme val="minor"/>
      </rPr>
      <t>Prioritisation</t>
    </r>
    <r>
      <rPr>
        <sz val="9.5"/>
        <color theme="4"/>
        <rFont val="Arial"/>
        <family val="2"/>
        <scheme val="minor"/>
      </rPr>
      <t xml:space="preserve">
In accordance with the ICMM assurance requirements, we have developed prioritisation criteria to identify the sequence of operations subject to third-party validation within a three-year period. Our approach involved identifying appropriate criteria which was used to rank our operations based on their contribution to our total health, safety, environment and social performance indicators. Those with the greatest contribution to these aggregated indicators will be prioritised for third-party validation in the first year, and the remaining operations will be prioritised across the remaining two-year window. This prioritisation criteria has been reviewed by Vice Presidents of Operations in order to inform the proposed sequencing of third party validation activities across our operations. Prioritisation criteria have also been assured by qualified validation service providers (VSPs), KPMG.
We continue to embed the ICMM PEs throughout our operations, with third-party validation over other operations, self-assessments planned to continue in FY24 and FY25 in accordance with the three-year update cycle defined by the ICMM. </t>
    </r>
    <r>
      <rPr>
        <sz val="9.5"/>
        <color rgb="FFFF00FF"/>
        <rFont val="Arial"/>
        <family val="2"/>
        <scheme val="minor"/>
      </rPr>
      <t xml:space="preserve">
</t>
    </r>
  </si>
  <si>
    <r>
      <t xml:space="preserve">Our Code sets the standards of conduct that we expect of our employees, Directors and executive management, contractors, suppliers and joint venture partners acting on our behalf in a South32 controlled or operated joint venture. It also represents our commitment to acting ethically, responsibly and lawfully. 
</t>
    </r>
    <r>
      <rPr>
        <sz val="9.5"/>
        <color rgb="FFFF00FF"/>
        <rFont val="Arial"/>
        <family val="2"/>
      </rPr>
      <t xml:space="preserve">
</t>
    </r>
    <r>
      <rPr>
        <sz val="9.5"/>
        <color theme="4"/>
        <rFont val="Arial"/>
        <family val="2"/>
      </rPr>
      <t>GEMCO moved from 'meets' to 'partially meets' following the revision of their self-assessment in FY23. Mechanisms to track, access, assess, implement, and communicate changes to relevant health and safety legal obligations need to be strengthened to fully meet the requirements of the Performance Expectation.</t>
    </r>
  </si>
  <si>
    <t>Our aim is to build strong, mutually beneficial relationships with stakeholders and work with customers and suppliers whose values and conduct align with ours. We expect our suppliers to follow our Code of Business Conduct, or their own Code provided their standards of conduct are consistent with ours. As per the South32 Sustainability and Business Conduct - Minimum Supplier Requirements, suppliers must comply with relevant requirements including, health, safety, environment, decent and safe work, amongst others.
Worsley Alumina moved from 'meets' to 'partially meets' following the revision of their self-assessment in FY23. Work is underway to deliver Code of Business Conduct training as a mandatory course for all contractors, and improve onsite inductions to broaden the scope of environmental content covered, and fully meet the requirements of the Performance Expectation.</t>
  </si>
  <si>
    <t>South32 does not produce gold, tin, tungsten or tantalum, and none of South32’s mines, refineries or smelters are located in the Democratic Republic of the Congo or its adjoining countries. Further, South32 does not have any reporting requirements under Section 1502 of the Dodd-Frank Wall Street Reform and Consumer Protection Act.
Seventy-three percent of our direct suppliers are concentrated in Australia, South Africa, Mozambique, United States and Singapore. South32 has no suppliers or customers located in the Democratic Republic of Congo nor its adjoining countries. 
We conduct ongoing human rights due diligence across our operations and business relationships to help us identify, assess, mitigate and remediate where we are responsible for any involvement in human rights risks.</t>
  </si>
  <si>
    <t xml:space="preserve">Strong safety performance depends on our workforce being adequately trained and equipped with the right competencies for the work they do. Training frameworks are developed and regularly reviewed in accordance with our internal training standard. Job-related competencies are incorporated into our training and skills analysis, in line with our internal safety standard and as required by local laws. Skills matrices are developed and reviewed at least every two years, to identify capability development requirements, including training requirements for material safety risks.
Employees and contractors have access to occupational health services to prevent and detect early-stage adverse health effects from workplace exposures. 
GEMCO moved from 'meets' to 'partially meets' following the revision of their self-assessment in FY23. Mechanisms in place for identifying and implementing health and safety training need to be strengthened to fully meet the requirements of the Performance Expectation. </t>
  </si>
  <si>
    <t>Our Approach to Water Stewardship aims to work towards sustainably managing water resources, reducing material water-related risks, enhancing business continuity, and contributing to addressing the shared-water challenges in the catchments where we operate.  
Our Approach to Water Stewardship is guided by ICMM Mining Principles 4 – Risk Management and 6 – Environmental Performance, and the associated Position Statement on Water Stewardship. We support the United Nations Sustainable Development Goals - particularly targets 6.4 and 12.2, and the United Nations Global Compact Environment Principles.
HMM moved from 'partially meets' to 'meets' this year following the progression of activities related to their contextual water target. This year HMM have engaged with communities and other partners and identified a sustainable community project to give access to clean water and support the local municipalities’ water access plans. As at FY23, this contextual water target remains on track.</t>
  </si>
  <si>
    <t xml:space="preserve">Our internal social performance standard outlines the minimum performance requirements to avoid acquisition of land which results in involuntary physical or economic displacement. Where this is not possible actions must be developed to minimise impacts and where applicable, improve the quality of life of impacted people.
South32 has not caused or contributed to any involuntary resettlements over the past four years. </t>
  </si>
  <si>
    <r>
      <t xml:space="preserve">As part of our approach to biodiversity conservation, we are committed to aiming to achieve, at a minimum, no net loss outcomes for all new projects and major expansions to existing projects.
All required operations have a biodiversity management plan in place. We require all operations to undertake a risk and opportunity screening exercise at least every five years, including not only direct operational aspects but also the pressures on the surrounding bioregions, which could be influenced by factors such as the physical impacts of climate change and changes in land use. 
In FY23 we focused on expanding implementation of the mitigation hierarchy which is intended to achieve our no net loss commitment for all new projects and major expansions of existing projects. 
</t>
    </r>
    <r>
      <rPr>
        <sz val="9.5"/>
        <color rgb="FFFF00FF"/>
        <rFont val="Arial"/>
        <family val="2"/>
      </rPr>
      <t xml:space="preserve">
</t>
    </r>
    <r>
      <rPr>
        <sz val="9.5"/>
        <color theme="4"/>
        <rFont val="Arial"/>
        <family val="2"/>
      </rPr>
      <t>Hillside, HMM and Mozal operations partially meet this performance expectation. We continue to build awareness of the mitigation hierarchy and how it applies to the context of our business, coupled with increasing the focus on progressive rehabilitation within the Life of Operation Plan (LoOP).</t>
    </r>
  </si>
  <si>
    <t>Our approach to the stewardship of our commodities is based on accepted best practice for their handling, transportation and use. We are guided by ICMM Mining Principle 8 – Responsible Production, and advice from industry bodies and commodity associations relevant to our products. These include the International Manganese Institute, the International Lead Institute, the International Zinc Institute, the International Aluminium Institute, Aluminium Stewardship Initiative, Australian Coal Industry Research Program and most recently the National Alliance for Advanced Transportation Batteries.
Through our management systems and internal audit processes, we assess, prevent or mitigate potential environmental, health and safety risks to our people and communities. This ensures that the resources we produce are properly managed when in our control and we work with other stakeholders in the supply chain to promote responsible use of our products after they have left our control.
GEMCO moved from 'meets' to 'partially meets' following the revision of their self-assessment in FY23. Communication of the hazards of products to internal stakeholders through safety data sheets for hazardous substances needs to be strengthened to fully meet the requirements of the Performance Expectation.</t>
  </si>
  <si>
    <t>Our Approach to Human Rights is guided by the Voluntary Principles on Security and Human Rights (VPSHR), and we expect our security providers to respect human rights in alignment with the VPSHR. Training to support the VPSHR is compulsory for all Security and External Affairs teams, and all employees who work with security providers.
IMC and Worsley Alumina moved from 'meets' to 'partially meets' following the revision of their self-assessment in FY23. Although deemed low risk from a human rights perspective, VPSHR training will need to be delivered to external security personnel at these operations for this Performance Expectation to be met. Actions are in place to close this gap.</t>
  </si>
  <si>
    <t>Q11. Inspection completed with report to be finalised.
Q18. This facility was closed in 2008 and is subject to ongoing monitoring.</t>
  </si>
  <si>
    <t>Q11. Inspection completed with report to be finalised.</t>
  </si>
  <si>
    <t>Q11. Inspection completed with report to be finalised.
Q17. This is currently being undertaken as part of GISTM implementation.</t>
  </si>
  <si>
    <t>Q18.TSF closure included in Cannington site closure plan. Closure capping trials are currently underway. Cell 1 raised to final level.</t>
  </si>
  <si>
    <t>Q18. TSF closure included in Cannington site closure plan. Closure capping trials are currently underway. Cell 3 planned for raise in 2024/2025.</t>
  </si>
  <si>
    <t>Q6. Currently on care and maintenance.
Q8. In-pit disposal with no dam wall and therefore no dam height. 
Q11. Inspection has been completed in May 2022, with final report to received September 2022.
Q15. No instability along the slope / dump.
Q16. In house - covered by the rock engineering ground stability monitoring areas.
External - Engineer of Record.
Q18. Closure included in the Mamatwan closure plan after rehabilitation of area as part general surface rehabilitation.</t>
  </si>
  <si>
    <t>Q6. Non operational dam, has detailed closure design. 
Q8. Updated with SCR and GISTM development. 
Q9,10. Exact tailings volumes stored unknown, no additional storage planned
Q12. Historic facility and not all documentation available. 
Q18. Closure project currently in execution.
Q19. Flexibility to upgrade assessment completed 2023, Extreme loading conditions assessed.</t>
  </si>
  <si>
    <t>Q6. Not operational dam, has detailed closure design. 
Q8. Updated with SCR and GISTM development. 
Q9,10. Exact tailings volumes stored. unknown, no additional storage planned.
Q12. Historic facility and not all documentation available. 
Q18. Closure project currently in execution.
Q19. Flexibility to upgrade assessment completed 2023, Extreme loading conditions assessed.</t>
  </si>
  <si>
    <t>Q6, Not operational dam 
Q7. Small section of Western Embankment identified as upstream raise. this occurred in 2004. 
Q9,10. Exact volume of tailings stored in the facility is unknown, Tailings re-mining has identified 5.3Mm3 of recoverable materials
Q12. Historic facility and not all documentation available. 
Q15. TSF8 experienced a failure of its embankment on the north western corner on 3 January 2010.  Prior to  the failure seepage had been noted by a dozer operator who had been working in the area.  Approximately 135,000m3 of water and tailings spilled into an adjacent unused pit.  No one was injured and the entire spill was contained on the lease. TSF8 was decommissioned immediately after the event and the damaged embankment was repaired.  
Q18. Sands in TSF8 will be reclaimed and reprocessed as part of its closure plan and the footprint is included in GEMCO site closure plan. following reclamation, the TSF will be backfilled with sands tailings.</t>
  </si>
  <si>
    <t>Q6. Not operational dam. 
Q7.Tailing confined on residual mine fill on east and downstream embankment in the west.  
Q8. Updated with SCR and GISTM development. 
Q9,10.  Exact volume unknown, 4.1Mm3 is the design storage volume.
Q12. Historic facility and not all the documentation is available. 
Q18. Sands in TSF10 is scheduled to be mined and re-processed as part of its closure plan and the footprint is included in GEMCO site closure plan.
Q19. Flexibility to upgrade assessment completed 2023, Extreme loading conditions assessed.</t>
  </si>
  <si>
    <t>Q4. TSF 11 no longer receiving Slimes tailings. Remaining tailing volumes will be used for establishment of the cap.  
Q9 March 2023 survey results
Q8. Updated with SCR and GISTM development. 
Q17. Detailed CCA have been completed in 2023 for GISTM. 
18. TSF closure concept design now developed. 
Q19. Flexibility to upgrade assessment completed 2023, Extreme loading conditions assessed.</t>
  </si>
  <si>
    <t>Q1. TSF 18 was previously TSF 14 Q4. Facility is active but not currently receiving tailings. 
Q7. Eastern Embankment Upstream raised, western downstream raised on TSF14.                                 
Q8. Updated with SCR and GISTM development. 
Q9,10.  March 2023 survey results
Q19. Flexibility to upgrade assessment completed 2023, Extreme loading conditions assessed.</t>
  </si>
  <si>
    <t>Q1. TSF 20 was previously TSF 16
Q8. Updated with SCR and GISTM development Q9. March 2023 survey results.
Q19. Flexibility to upgrade assessment. completed 2023, Extreme loading conditions assessed.
Q20. TSF20 is the current operational sands dam.</t>
  </si>
  <si>
    <t>Q9. Metalloys is under Care and Maintenance and the start-up date is unknown.
Q13. Department of Water and Sanitation in terms of GNR 139 of February 2012 promulgated in terms of the Water Act, 54 of 1956 and Chapter 12 of the National Water Act (Act No. 36 of 1998), Regulations regarding the safety of dams in terms of Section 123 (1) of the National Water Act, 1998.
Q17. Dams are lined ponds with low risk.  
Q18. Closure is included in Metalloys site closure plan and the facility to be capped at closure and monitored for 5 years).</t>
  </si>
  <si>
    <t>Q9. Metalloys is currently under Care and Maintenance and the start-up date is unknown.
Q13. Department of Water and Sanitation in terms of GNR 139 of February 2012 promulgated in terms of the Water Act, 54 of 1956 and Chapter 12 of the National Water Act (Act No. 36 of 1998), Regulations regarding the safety of dams in terms of Section 123 (1) of the National Water Act, 1998.
Q17. Dams are lined ponds with low risk.  
Q18. Closure is included in Metalloys site closure plan with the facility to be capped at closure and monitored for 5 years.</t>
  </si>
  <si>
    <t xml:space="preserve">Q7. Dry stack operation.
Q8. Tailings at end of May 2023 are ~38m (125 ft) above compacted engineered fill starter embankment.  
Q12. An Operations, Maintenance and Surveillance (OMS)  manual has been developed for the existing facility, it will be updated for future expansions (TSF1-3). 
Q18. The tailings facility design report includes long term monitoring for closure.  A closure plan has been created for the permitted tailings facility and conceptual closure for the future expansions (TSF1-3). </t>
  </si>
  <si>
    <t xml:space="preserve">Q17. The location has developed Emergency Response Plans (ERP’s) that cover the potential impacts from a major loss of containment from a residue storage area. These ERPs are informed by Dam Break studies at each location.  
Q18.  Progressive closure being implemented in accordance with well-established standards.                                                                                                                                        </t>
  </si>
  <si>
    <t xml:space="preserve">Q8. Additional 5.2m of upstream deposition in 1 m lifts.       
Q9. Included 1.14 Mm³ of upstream deposition in the total volume.                    
Q17. The location has developed Emergency Response Plans (ERP’s) that cover the potential impacts from a major loss of containment from a residue storage area. These ERPs are informed by Dam Break studies.  
Q18. Progressive closure being implemented in accordance with well-established standards.                   </t>
  </si>
  <si>
    <t xml:space="preserve">Q17. The location has developed Emergency Response Plans (ERP’s) that cover the potential impacts from a major loss of containment from a residue storage area. These ERPs are informed by Dam Break studies.  
Q18. Progressive closure being implemented in accordance with well-established standards. </t>
  </si>
  <si>
    <t xml:space="preserve">Q9. Included 1.28 Mm³ of upstream deposition in the total volume. 
Q17. The location has developed Emergency Response Plans (ERP’s) that cover the potential impacts from a major loss of containment from a residue storage area. These ERPs are informed by Dam Break studies.  
Q18. Progressive closure being implemented in accordance with well-established standards.  </t>
  </si>
  <si>
    <t xml:space="preserve">Q9. Included 2.98 Mm³ of upstream deposition in the total volume.    
Q17. The location has developed Emergency Response Plans (ERP’s) that cover the potential impacts from a major loss of containment from a residue storage area. These ERPs are informed by Dam Break studies.  
Q18. Progressive closure being implemented in accordance with well-established standards. </t>
  </si>
  <si>
    <t xml:space="preserve">Q9. Included 0.46 Mm³ of upstream deposition in the total volume. 
Q15. From December 2020 to December 2021 this facility was classified uncertified due to undrained Factor of Safety below requirements. Rock buttress/additional drainage installed as part of decommissioning and  certified in December 2021 (WALM).The facility remains inactive and in the process of closure.
Q15. Walm inspected the RSA 5 in December 2020 and did not certify RSA 5 based on observed seepage.  RSA 5 Facility has been closed for several years and is in process of HDPE liner cover and soil capping . The RSA 5 facility is double HDPE lined within the residue storage (containment) area, and tests indicated freshwater seepage.  Additional monitoring installed and a reinforcement buttress constructed in H2 2021.
Q17. The location has developed Emergency Response Plans (ERP’s) that cover the potential impacts from a major loss of containment from a residue storage area. These ERPs are informed by Dam Break Assessment studies.  
Q18. Progressive closure being implemented in accordance with well-established standards. </t>
  </si>
  <si>
    <t xml:space="preserve">Q17. The location has developed Emergency Response Plans (ERP’s) that cover the potential impacts from a major loss of containment from a residue storage area. These ERPs are informed by Dam Break studies at each location.  
Q18. Progressive closure being implemented in accordance with well-established standards. </t>
  </si>
  <si>
    <t xml:space="preserve">Q9. Phase 1 - operation started on March 27th 2023 with commissioning activities.
Q17. The location has developed Emergency Response Plans (ERP’s) that cover the potential impacts from a major loss of containment from a residue storage area. These ERPs are informed by Dam Break studies.  
Q12. Awaiting project handover to operations.  RSA 9 is under construction and commissioning. Phase 1 was released for water overflow and residue disposal. Phase 1: under commissioning. Design – ok; Construction – “as-built” in progress;  Operation – RSA in commissioning stage;  OMS Manual awaiting AS BUILT. Phase 2: Constructed. Design - ok.
</t>
  </si>
  <si>
    <t>Q4. The facility is designated as "inactive" since it is not currently receiving any tailings discharge.
Q6. This structure is being utilized for rehabilitation tests, however closing/decommissioning plan is underway.
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Q13. The classification was already suggested by the EoR and validated by the regulatory mining agency (ANM).
Q17. Updating of the Dam Break Study was conducted in 2022.                                                                                                                                   
Q18. Closure plan is under development, whereby long-term monitoring will be specified.
Q19. The overflow structures support a PMP RI. A study on climate change is underway and expected to be issued by late 2023.</t>
  </si>
  <si>
    <t>Q4. The facility is classified as "active" as it corresponds to the registration at SIGBM-ANM; however, it is not currently in operation.
Q6. This structure closing/decommissioning plan is underway.
Q7. This classification is compliant with the ANM agency.                                                                                                                                                               
Q8. The height specified in this column refers to the downstream slope of the structure, except for TP-03, in which case the height of the upstream slope was specified.
Q12. The documents available are sufficient to secure the safety of the structure, including an independent stability report and As Is documentation.
Q13. The classification was already suggested by the EoR and validated by the ANM.
Q17. Updating of the Dam Break Study was conducted in 2022.                                                                                                                                   
Q18. Closure plan is under development, whereby long-term monitoring will be specified.
Q19. The overflow structures support a PMP RI. A study on climate change is underway and expected to be issued by late 2023.</t>
  </si>
  <si>
    <t>Q7. This classification is compliant with the ANM agency.                                                                                                                                                               
Q8. The height specified in this column refers to the downstream slope of the structure, except for TP-03, in which case the height of the upstream slope was specified.
Q12. The documents available are sufficient to secure the safety of the structure, including an independent stability report and As Is documentation.
Q13. The classification was already suggested by the EoR and validated by the ANM.
Q17. Updating of the Dam Break Study was conducted in 2022.                                                                                                                                   
Q19. The overflow structures support a PMP RI. A study on climate change is underway and expected to be issued by late 2023.</t>
  </si>
  <si>
    <t>Q7. This classification is compliant with the ANM agency.                                                                                                                                                               
Q8. The height specified in this column refers to the downstream slope of the structure, except for TP-03, in which case the height of the upstream slope was specified.
Q12. The documents available are sufficient to secure the safety of the structure, including an independent stability report and As Is documentation;.
Q13. The classification was already suggested by the EoR and validated by the ANM.
Q17. Updating of the Dam Break Study was conducted in 2022.                                                                                                                                   
Q19. The overflow structures support a PMP RI. A study on climate change is underway and expected to be issued by late 2023.</t>
  </si>
  <si>
    <t>Q7. This classification is compliant with the ANM agency.                                                                                                                                                               
Q8. The height specified in this column refers to the downstream slope of the structure, except for TP-03, in which case the height of the upstream slope was specified.
Q12. The documents available are sufficient to secure the safety of the structure, including an independent stability report and As Is documentation.
Q17. Updating of the Dam Break Study was conducted in 2022.                                                                                                                                   
Q19. The overflow structures support a PMP RI. A study on climate change is underway and expected to be issued by late 2023.</t>
  </si>
  <si>
    <t>Q7. This classification is according to the agency ANM.                                                                                                                                                              
Q8. The height specified in this column refers to the downstream slope of the structure, except for TP-03, in which case the height of the upstream slope was specified.
Q12. The available documents are sufficient to ensure the safety of the structure, including an independent stability report and As Is documentation.
Q17. There is a Dam Break study.
Q19.The structures are being evaluated for a PMP rainfall . The project until then considered the service during the operation to a rainfall of 10,000 years of recurrence.</t>
  </si>
  <si>
    <t>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Q13. The classification was already suggested by the EoR and validated by the regulatory mining agency (ANM).
Q17. Updating of the Dam Break Study was conducted in 2022.                                                                                                                                   
Q18. Closure plan is under development, whereby long-term monitoring will be specified.
Q19. The overflow structures support a PMP RI. A study on climate change is underway and expected to be issued by late 2023.</t>
  </si>
  <si>
    <t>Q4. The facility is designated as "inactive" since it is not currently receiving any tailings discharge.
Q6 This structure is being utilized for rehabilitation tests, however closing/decommissioning plan is underway.
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Q13. The classification was already suggested by the EoR and validated by the regulatory mining agency (ANM).
Q17. Updating of the Dam Break Study was conducted in 2022.                                                                                                                                   
Q18. Closure plan is under development, whereby long-term monitoring will be specified.
Q19. The overflow structures support a PMP RI. A study on climate change is underway and expected to be issued by late 2023.</t>
  </si>
  <si>
    <t>Q4. The facility is designated as "inactive" as it corresponds to the registration at SIGBM-ANM.
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Q13. The classification was already suggested by the EoR and validated by the regulatory mining agency (ANM).
Q17. Updating of the Dam Break Study was conducted in 2022.                                                                                                                                   
Q18. Closure plan is under development, whereby long-term monitoring will be specified.
Q19. The overflow structures support a PMP RI. A study on climate change is underway and expected to be issued by late 2023.</t>
  </si>
  <si>
    <t>Q4. The facility is designated as "inactive" as it corresponds to the registration at SIGBM-ANM.
Q6 This structure is being utilized for rehabilitation tests, however closing/decommissioning plan is underway.
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Q17. Updating of the Dam Break Study was conducted in 2022.                                                                                                                                   
Q19. The overflow structures support a PMP RI. A study on climate change is underway and expected to be issued by late 2023.</t>
  </si>
  <si>
    <t>Q4. The facility is designated as "inactive" as it corresponds to the registration at SIGBM-ANM.
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Q13. The classification was already suggested by the EoR and validated by the regulatory mining agency (ANM).
Q17. Updating of the Dam Break Study was conducted in 2022.                                                                                                                                   
Q18. Closure plan is under development, whereby long-term monitoring will be specified.
Q19. The overflow structures support a PMP RI. A study on climate change is underway and expected to be issued by late 2023.</t>
  </si>
  <si>
    <t>Q4. The facility is designated as "inactive" as it corresponds to the registration at SIGBM-ANM.
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Q17. Updating of the Dam Break Study was conducted in 2022.                                                                                                                                   
Q18. Closure plan is under development, whereby long-term monitoring will be specified.
Q19. The overflow structures support a PMP RI. A study on climate change is underway and expected to be issued by late 2023.</t>
  </si>
  <si>
    <t>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Q17. Updating of the Dam Break Study was conducted in 2022.                                                                                                                                   
Q18. Closure plan is under development, whereby long-term monitoring will be specified.
Q19. The overflow structures support a PMP RI. A study on climate change is underway and expected to be issued by late 2023.</t>
  </si>
  <si>
    <t>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Q13. The classification was already suggested by the EoR and validated by the regulatory mining agency (ANM).
Q17. There is a Dam Break Study in place.    
Q19. The overflow structures support a PMP RI. A study on climate change is underway and expected to be issued by late 2023.</t>
  </si>
  <si>
    <t>Q7.This classification is compliant with the ANM agency.
Q8. The height specified in this column refers to the downstream slope of the structure, except for TP-03, in which case the height of the upstream slope was specified.
Q10. The volume presented for TP-02 is the current volume. It is important to note that TP-02 is a thickening pond and that its volume will vary throughout the year based on the elevation of the of water on its surface.
Q12. The documents available are sufficient to ensure the safety of the structure, including an independent stability report and As Is documentation.
Q17. There is a Dam Break study in place.
Q19. The overflow structures support a PMP RI. A study on climate change is underway and expected to be issued by late 2023.</t>
  </si>
  <si>
    <t>Q1. It's a water dam.
Q7.This classification is compliant with the ANM agency.                                                                                                                                                              
Q8. The height specified in this column refers to the downstream slope of the structure, except for TP-03, in which case the height of the upstream slope was specified.
9. The volume specified refers to the total volume of the reservoir.
Q10. The volume specified refers to the total volume of the reservoir.
Q12. The documents available are sufficient to ensure the safety of the structure, including an independent stability report and As Is documentation.
Q17. There is a Dam Break study in place.
Q19. The overflow structures support a PMP RI. A study on climate change is underway and expected to be issued by late 2023.</t>
  </si>
  <si>
    <t>Q1. It is a sediment containment dam.
Q7. This classification is compliant with the ANM agency.      
Q8. The height specified in this refers to the downstream slope of the structure, except TP-03, in which case the height of the upstream slope was specified. The change in maximum heights is due to the fact that the definition changed in the legislation, which previously considered the height from the top of the crest down to the foundation (Ordinance 70.389 / 2017). After Law 14.066 / 2020, the maximum height is considered from the top of the crest down to the toe of the downstream slope.
Q9. The volume specified refers to the total volume of the reservoir.
Q10. The volume specified refers to the total volume of the reservoir.
Q12. The documents available are sufficient to ensure the safety of the structure, including an independent stability report and As Is documentation.
Q17. New Dam Break study, in accordance with ANM Resolution 32.
Q19. The overflow structures support a PMP RI. A study on climate change is underway and expected to be issued by late 2023.</t>
  </si>
  <si>
    <t>Q1. It is a sediment containment dam.
Q7. This classification is compliant with the ANM agency.      
Q8. The height specified in this refers to the downstream slope of the structure, except TP-03, in which case the height of the upstream slope was specified. The change in maximum heights is due to the fact that the definition changed in the legislation, which previously considered the height from the top of the crest down to the foundation. After Law 14.066 / 2020, the maximum height is considered from the top of the crest to the toe of the downstream slope.
Q9. The volume specified refers to the total volume of the reservoir.
Q10. The volume specified refers to the total volume of the reservoir.
Q12. The documents available are sufficient to ensure the security of the structure, including an independent stability report and as-is documentation.
Q17. New Dam Break study, in accordance with ANM Resolution 32.
The overflow structures support a PMP RI. A study on climate change is underway and expected to be issued by late 2023.</t>
  </si>
  <si>
    <t>Q13. CCA under assessment in alignment with GISTM. 
Q15. In 2016 an Internal Plan in agreement with the authorities. was delivered and put in place due to larger infiltration due salt dissolution in the foundation soil of the dams and large settlements were noticed. Engineering measures were put in place as key trench, liner impermeabilization, drainage system, buttresses and geotechnical instrumentation.</t>
  </si>
  <si>
    <t>Yes, Yes</t>
  </si>
  <si>
    <t>Yes, No</t>
  </si>
  <si>
    <t>21.0 (See notes on column 20)</t>
  </si>
  <si>
    <t>7.0 (See notes on column 20)</t>
  </si>
  <si>
    <t>21.9 (See notes on column 20)</t>
  </si>
  <si>
    <t>19.5 (See notes on column 20)</t>
  </si>
  <si>
    <t>7.33 (See notes on column 20)</t>
  </si>
  <si>
    <t>17.0 (See notes on column 20)</t>
  </si>
  <si>
    <t>7.00 (See notes on column 20)</t>
  </si>
  <si>
    <t>0.75 (See notes on column 20)</t>
  </si>
  <si>
    <t>0.66 (See notes on column 20)</t>
  </si>
  <si>
    <r>
      <rPr>
        <b/>
        <sz val="9.5"/>
        <color theme="4"/>
        <rFont val="Arial"/>
        <family val="2"/>
      </rPr>
      <t xml:space="preserve">1. </t>
    </r>
    <r>
      <rPr>
        <sz val="9.5"/>
        <color theme="4"/>
        <rFont val="Arial"/>
        <family val="2"/>
      </rPr>
      <t>A tailings storage facility is typically either an earth-fill embankment dam or a landform used to store fine grained
material by-products of the mining operation, washing or separation and metal liberation process. Tailings can be liquid, solid, or a slurry of fine particles. Solid tailings are often used as part of the structure itself and the facility is typically raised  in succession throughout the life of the particular mine. Every tailings storage facility is identified and if there are multiple dams (saddle or secondary dams) within that facility, this is detailed within question 20.</t>
    </r>
  </si>
  <si>
    <t xml:space="preserve"> - Climate change and our greenhouse gas (GHG) emissions reduction targets 
 - Just Transition
 - Environmental management
 - Social investment and impact management  
 - Complaints and grievance management
 - Community health 
 - Employment opportunities 
 - Procurement opportunities 
- Enterprise and Supplier Development (ESD) program, its outcomes and transformation initiatives 
- Approvals and future plans, including post-mining 
- Safe management of tailings
- Closure planning
</t>
  </si>
  <si>
    <t xml:space="preserve">We engage with our customers both face-to-face and virtually. We engage frequently through a regular schedule and as required.
We respond and work with ESG rankers and raters – such as EcoVadis – to provide transparent information on our sustainability performance. In December 2022, we received an updated South32 group-level sustainability scorecard and silver medal rating from EcoVadis, an international sustainability ratings service that reviews organisational sustainability performance and develops scorecards that can be shared with value chain partners.
We continue to request customers to provide their Modern Slavery and Conflict Minerals Statements as part of our social risk due diligence activities.
</t>
  </si>
  <si>
    <t xml:space="preserve">- Regulatory compliance 
- Societal contribution 
- Job creation and local procurement 
- Environmental and cultural heritage protection 
- Workplace safety 
- Climate change and Just Transition 
- Approvals associated with existing operations and new projects
- Closure
- Policy development
- Taxes and royalties
</t>
  </si>
  <si>
    <r>
      <rPr>
        <b/>
        <sz val="9.5"/>
        <color theme="4"/>
        <rFont val="Arial"/>
        <family val="2"/>
        <scheme val="minor"/>
      </rPr>
      <t xml:space="preserve">Our people </t>
    </r>
    <r>
      <rPr>
        <sz val="9.5"/>
        <color theme="4"/>
        <rFont val="Arial"/>
        <family val="2"/>
        <scheme val="minor"/>
      </rPr>
      <t xml:space="preserve">
</t>
    </r>
    <r>
      <rPr>
        <i/>
        <sz val="9.5"/>
        <color theme="4"/>
        <rFont val="Arial"/>
        <family val="2"/>
        <scheme val="minor"/>
      </rPr>
      <t xml:space="preserve">Employees and agency contractors who work for us.  </t>
    </r>
  </si>
  <si>
    <r>
      <rPr>
        <b/>
        <sz val="9.5"/>
        <color theme="4"/>
        <rFont val="Arial"/>
        <family val="2"/>
        <scheme val="minor"/>
      </rPr>
      <t xml:space="preserve">Investors </t>
    </r>
    <r>
      <rPr>
        <sz val="9.5"/>
        <color theme="4"/>
        <rFont val="Arial"/>
        <family val="2"/>
        <scheme val="minor"/>
      </rPr>
      <t xml:space="preserve">
</t>
    </r>
    <r>
      <rPr>
        <i/>
        <sz val="9.5"/>
        <color theme="4"/>
        <rFont val="Arial"/>
        <family val="2"/>
        <scheme val="minor"/>
      </rPr>
      <t>Shareholders in our business.</t>
    </r>
  </si>
  <si>
    <r>
      <rPr>
        <b/>
        <sz val="9.5"/>
        <color theme="4"/>
        <rFont val="Arial"/>
        <family val="2"/>
        <scheme val="minor"/>
      </rPr>
      <t>Suppliers and contractors</t>
    </r>
    <r>
      <rPr>
        <sz val="9.5"/>
        <color theme="4"/>
        <rFont val="Arial"/>
        <family val="2"/>
        <scheme val="minor"/>
      </rPr>
      <t xml:space="preserve">
</t>
    </r>
    <r>
      <rPr>
        <i/>
        <sz val="9.5"/>
        <color theme="4"/>
        <rFont val="Arial"/>
        <family val="2"/>
        <scheme val="minor"/>
      </rPr>
      <t>Large and small businesses that we procure goods and services from.</t>
    </r>
  </si>
  <si>
    <t>We engage with industry bodies such as the ICMM through regular participation in meetings, working groups, committees, consultation and policy feedback processes and on an ad hoc basis where required.  
Our CEO is part of the ICMM Council, and we have nominated representatives on various committees and working groups. 
Our Sustainable Development Report is prepared, amongst others, in accordance with the ICMM Mining Principles and Position Statements.</t>
  </si>
  <si>
    <r>
      <rPr>
        <b/>
        <sz val="9.5"/>
        <color theme="4"/>
        <rFont val="Arial"/>
        <family val="2"/>
        <scheme val="minor"/>
      </rPr>
      <t xml:space="preserve">Non-government organisations (NGOs) and civil society groups </t>
    </r>
    <r>
      <rPr>
        <i/>
        <sz val="9.5"/>
        <color theme="4"/>
        <rFont val="Arial"/>
        <family val="2"/>
        <scheme val="minor"/>
      </rPr>
      <t>Organisations that hold specific interests in environmental, social, human rights or other issues and who we may partner with on specific projects that have a societal benefit.</t>
    </r>
    <r>
      <rPr>
        <sz val="9.5"/>
        <color theme="4"/>
        <rFont val="Arial"/>
        <family val="2"/>
        <scheme val="minor"/>
      </rPr>
      <t xml:space="preserve">
</t>
    </r>
  </si>
  <si>
    <t>Information on our contractor workforce composition is currently unavailable. We are working to improve our data collection processes and aim to improve our disclosures in future years.</t>
  </si>
  <si>
    <t>Ratio of the percentage increase in annual total compensation for the organisation’s highest-paid individual to the median percentage increase in annual total compensation for all employees, is currently unavailable. We are working to improve our data collection processes and aim to improve our disclosures in future years.</t>
  </si>
  <si>
    <t>Where practicable, we employ local people in the areas in which we operate. 
Information on the proportion of senior management hired from the local community is currently unavailable. We are working to improve our data collection processes and aim to improve our disclosures in future years.</t>
  </si>
  <si>
    <t>This year we continued to mature our Group training and learning practices to build the necessary capabilities for our employees to be safe, productive and engaged in their roles.
Information on the average hours of training undertaken by employees is currently unavailable. We are working to improve our data collection processes and aim to improve our disclosures in future years.</t>
  </si>
  <si>
    <t>Our employees receive benefits that differ across our locations, which may include retirement
savings and pension matching programs. Employees have access to our Employee Assistance Program, which offers confidential counselling. 
Information on the transition programs provided to employees is currently unavailable. We are working to improve our data collection processes and aim to improve our disclosures in future years.</t>
  </si>
  <si>
    <t>We engage with Indigenous, Traditional and Tribal Peoples using culturally appropriate methods throughout the mining lifecycle to foster relationships based on transparency and trust.
Information on the number of identified incidents of violation involving the rights of Indigenous, Traditional and Tribal Peoples is currently unavailable. We are working to improve our data collection processes and aim to improve our disclosures in future years.</t>
  </si>
  <si>
    <t xml:space="preserve">We understand that mining has the potential to have both positive and negative impacts on communities. We are committed to improving people’s lives and seek to create and sustain social, environmental and economic value wherever we operate.
Information on the total number of operations with significant actual and potential impact on local communities is currently unavailable. We are working to improve our reporting boundaries for this metric and aim to improve our disclosures in future years. </t>
  </si>
  <si>
    <t xml:space="preserve">Our approach to managing employee relations is set out in our global Employee Relations Framework. As a member of the International Labour Organisation, we respect international labour standards and seek to comply with local labour laws and regulations. We engage in collective labour negotiations where appropriate, working to ensure mutually beneficial outcomes. 
Information on the operations and suppliers in which the right to freedom of association and collective bargaining may be at risk is currently unavailable. We are working to improve our data collection processes and aim to improve our disclosure in future years. </t>
  </si>
  <si>
    <t xml:space="preserve">We conduct ongoing human rights due diligence across our operations and business relationships to help us identify, assess, mitigate and remediate where we are responsible for any involvement in human rights risks.
Information on our suppliers at significant risk for incidents of child labour is currently unavailable. We are working to improve our data collection processes and aim to improve our disclosure in future years. </t>
  </si>
  <si>
    <t xml:space="preserve">We conduct ongoing human rights due diligence across our operations and business relationships to help us identify, assess, mitigate and remediate where we are responsible for any involvement in human rights risks.
Information on our suppliers at significant risk for incidents of forced or compulsory labour is currently unavailable. We are working to improve our data collection processes and aim to improve our disclosure in future years. </t>
  </si>
  <si>
    <t xml:space="preserve">We currently disclose the number of employees who have completed various human rights trainings within our Sustainability Databook - Human rights tab. We are working to improve our data collection processes and aim to improve our disclosure in future years. 
</t>
  </si>
  <si>
    <t xml:space="preserve">Total number and percentage of significant investment agreements and contracts that include human rights clauses or that underwent human rights screening is currently unavailable. We are working to improve our data collection processes and aim to improve our disclosure in future years. </t>
  </si>
  <si>
    <t xml:space="preserve">Percentage of new suppliers that were screened using environmental criteria is currently unavailable. We are working to improve our data collection processes and aim to improve our disclosure in future years. </t>
  </si>
  <si>
    <t xml:space="preserve">Where waste is managed by a third party, detail on how the third party manages the waste is currently unavailable. We are working to improve our data collection processes and aim to improve our disclosure in future years. </t>
  </si>
  <si>
    <t xml:space="preserve">Our data collection processes and methodologies for reporting the number and nature of significant spills is currently under review. We are working to improve our data collection processes and aim to improve our disclosure in future years. </t>
  </si>
  <si>
    <t xml:space="preserve">Energy consumption outside of the organisation is currently unavailable. We are working to improve our data collection processes and aim to improve our disclosure in future years. </t>
  </si>
  <si>
    <t xml:space="preserve">Information on our contractor workforce composition is currently unavailable. We are working to improve our data collection processes and aim to improve our disclosure in future years. </t>
  </si>
  <si>
    <t xml:space="preserve">This year we continued to mature our Group training and learning practices to build the necessary capabilities for our employees to be safe, productive and engaged in their roles.
Information on the average hours of training undertaken by employees is currently unavailable. We are working to improve our data collection processes and aim to improve our disclosure in future years. </t>
  </si>
  <si>
    <t xml:space="preserve">Information on the average hours of training undertaken by employees and contractors is currently unavailable. We are working to improve our data collection processes and aim to improve our disclosure in future years. </t>
  </si>
  <si>
    <t xml:space="preserve">An analysis of proved and probable reserves in or near indigenous lands has not been undertaken. We are working to improve our data collection processes and aim to improve our disclosure in future years. </t>
  </si>
  <si>
    <t xml:space="preserve">An analysis of proved and probable reserves in or near areas of conflict has not been undertaken. We are working to improve our data collection processes and aim to improve our disclosure in future years. </t>
  </si>
  <si>
    <t xml:space="preserve">We report on the GRI metric 304-1: Operational sites owned, leased, managed in, or adjacent to, protected areas and areas of high biodiversity value outside of protected areas.
An analysis of proved and probable reserves in or near sites with protected conservation status or endangered species habitat has not been undertaken. We are working to improve our data collection processes and aim to improve our disclosure in future years. </t>
  </si>
  <si>
    <t xml:space="preserve">Total non-mineral waste generated is currently unavailable. We are working to improve our data collection processes and aim to improve our disclosure in future years. </t>
  </si>
  <si>
    <t xml:space="preserve">Total weight of waste rock generated is currently unavailable. We are working to improve our data collection processes and aim to improve our disclosure in future years. </t>
  </si>
  <si>
    <t xml:space="preserve">Hazardous waste recycled is currently unavailable. We are working to improve our data collection processes and aim to improve our disclosure in future years. </t>
  </si>
  <si>
    <t xml:space="preserve">Emissions of particulate matter (PM), Lead (Pb) and volatile organic compounds (VOC) are not recorded at every operation. We are working to improve our data collection processes and aim to improve our disclosure in future years. </t>
  </si>
  <si>
    <t xml:space="preserve">An analysis of the percentage of emissions covered under emissions-limiting regulations has not been undertaken. </t>
  </si>
  <si>
    <t xml:space="preserve">While in exploration, this facility is excluded from our core sustainability data within this Databook. Ambler Metals completed a Human Rights Risk Self-Assessment (HRRSA) in FY23, which is disclosed in the Human Rights tab of this Databook. </t>
  </si>
  <si>
    <t xml:space="preserve">Operations that we divested during the reporting period are shown for the period we had operational control of those operations. 
Where group targets and goals have been using data containing our divested operations as the baseline, we may rebaseline these targets to exclude divested operations to reflect our current portfolio, including greenhouse gas emissions reduction targets and goals.
</t>
  </si>
  <si>
    <t>(1) Incidents are included where South32 controls the work location or controls the work activity.
(2) To convert frequency rates to 200,000 hours, divide by 1,000,000 and multiply the result by 200,000. 
(3) In November 2022, we were devastated by the loss of two of our colleagues, Mr. Cristovão Alberto Tonela and Mr. Alfredo Francisco Domingos João, who were fatally injured in an incident while undertaking maintenance work on a raising girder at Mozal Aluminium.</t>
  </si>
  <si>
    <t>(1) Data reflects employees as at 30 June 2023 as the denominator, and the total employees that have at least one performance review record in our core HR system for performance review records as the numerator. Performance review records for the majority of employees covered by an enterprise bargaining agreement are not recorded in the core HR system and therefore this percentage is predominately reflective of our workforce on individual agreements. The total percentage of all employees who have completed at least one performance review is 50.5 percent (4,865 eligible employees).
(2) Executive figures exclude key management personnel.</t>
  </si>
  <si>
    <t xml:space="preserve">(1) Grid electricity represents 46 per cent of total energy use.
(2) 'Other' includes consumption of biomass, ethanol, and petroleum based oils and greases. 
(3) Total energy use excludes renewable sources. Reduction in energy consumption of 2 petajoules between FY22 and FY23. To convert from petajoules to gigajoules multiply by 1,000,000. 1 petajoule equates to 277,778 megawatt hours.
(4) Renewable sources include biomass consumption and solar electricity generation at our Worsley Alumina operation, hydroelectricity sourced from Cahora Bassa at our Mozal Aluminium operation, and hydroelectricity sourced from the Colombia National Interconnected System at our Cerro Matoso operation.
(5) Energy Use - Other has materially changed following recalculations at Worsley Alumina. This change has resulted in a 263 per cent increase when compared to our FY22 disclosures. 
</t>
  </si>
  <si>
    <t>The Conformance Protocols for the Global Industry Standard on Tailings Management (‘the Conformance Protocols’) have been developed to support the integration of the Global Industry Standard on Tailings 
Management (GISTM) into ICMM’s existing assurance and validation processes for its member commitments. The Conformance Protocols support self-assessments and independent third party assessments of progress with implementing the GISTM.
In accordance with our ICMM member requirements, during FY23 we undertook self-assessments across our facilities with ‘extreme’ or ‘very high’ potential consequences to review conformance with the 77 requirements of the Conformance Protocols. We do not have any 'extreme' potential consequence facilities, with only 'very high' consequence Tailings Storage Facilities (TSFs) at Worsley Alumina's Bauxite Residue Disposal Areas (BRDAs). The outcomes of these self-assessments are detailed below for each of our tailings storage facilities at Worsley Alumina. 
Our alignment with the ICMM tailings conformance protocols were part of KPMG’s external assurance scope during FY23. We engaged third parties to undertake technical reviews in addition to our internal review process to assess our technical content against industry standards.</t>
  </si>
  <si>
    <r>
      <t xml:space="preserve">Our approach to tailings management is consistent with the International Council on Mining and Metals (ICMM) Tailings Management: Good Practice Guide, which is informed by the requirements of the Global Industry Standards on Tailings Management (GISTM) and the commitments in the ICMM’s Tailings Governance Framework Position Statement, the ICMM Mining Principles, as well as the Australian National Committee on Large Dams (ANCOLD) guidelines. These requirements are embedded in our internal dam management standard.
As an ICMM member company, we are committed to implementing the GISTM at all South32-operated Tailings Storage Facilities (TSFs). TSFs with an extreme or very high potential consequence classification are required to be in conformance with the GISTM by 5 August 2023, while TSFs with a lower consequence rating are required to be in conformance by 5 August 2025. South32 does not have any ‘extreme’ consequence TSFs, with only Worsley Alumina having ‘very high’ consequence TSFs.
Worsley Alumina and GEMCO moved from 'partially meets' to 'meets' following the revision of their self-assessment in FY23. Worsley Alumina is in conformance with the GISTM and ICMM Conformance Protocols, as shown in the 'ICMM Conformance Protocols for GISTM' tab. This performance expectation is not applicable at our Mozal Aluminium and Hillside Aluminium smelters as they do not have tailings storage facilities.
Our Principle 15.1 Public Disclosure for Worsley report, published on 4 August 2023, is available at </t>
    </r>
    <r>
      <rPr>
        <i/>
        <sz val="9.5"/>
        <color theme="4"/>
        <rFont val="Arial"/>
        <family val="2"/>
      </rPr>
      <t>www.south32.net.</t>
    </r>
    <r>
      <rPr>
        <sz val="9.5"/>
        <color theme="4"/>
        <rFont val="Arial"/>
        <family val="2"/>
      </rPr>
      <t xml:space="preserve">
Worsley Alumina's very high consequence TSFs achieved 100 per cent compliance with the ICMM Conformance Protocols for GISTM as shown in the 2023 Sustainability Databook.</t>
    </r>
  </si>
  <si>
    <t>A Business Integrity and Workplace Behaviour Report is provided to the RAC on a bi-annual basis, which includes a summary of all material business conduct cases active during the relevant period.
The total number and nature of material business conduct cases reported to our highest governance body is currently limited by confidentiality constraints. We are working to improve our transparency and aim to improve our disclosures in future years.</t>
  </si>
  <si>
    <t>We currently disclose the percentage and rate of new employee hires and turnover, provided by gender, country and age group breakdown, as well as the total number of employees hired during the reporting period. We aim to improve our disclosures in future years.</t>
  </si>
  <si>
    <r>
      <t>Scope 3 biogenic CO</t>
    </r>
    <r>
      <rPr>
        <vertAlign val="subscript"/>
        <sz val="9.5"/>
        <color theme="4"/>
        <rFont val="Arial"/>
        <family val="2"/>
      </rPr>
      <t>2</t>
    </r>
    <r>
      <rPr>
        <sz val="9.5"/>
        <color theme="4"/>
        <rFont val="Arial"/>
        <family val="2"/>
      </rPr>
      <t xml:space="preserve"> emissions is currently unavailable. We are working to improve our data collection processes and aim to improve our disclosure in future years. </t>
    </r>
  </si>
  <si>
    <t>The metric has been read as applicable to an organisation whose pay rates are commensurate at the minimum wage level. Since our employees are paid, in most instances, significantly above minimum wage, this metrics has been determined as not applicable.</t>
  </si>
  <si>
    <t xml:space="preserve">We do not currently collect this data disaggregated by gender or other diversity measures. We are working to improve our data collection processes and aim to improve our disclosure in future years. </t>
  </si>
  <si>
    <r>
      <rPr>
        <b/>
        <sz val="9"/>
        <color theme="4"/>
        <rFont val="Arial"/>
        <family val="2"/>
        <scheme val="minor"/>
      </rPr>
      <t xml:space="preserve">Cover: </t>
    </r>
    <r>
      <rPr>
        <sz val="9"/>
        <color theme="4"/>
        <rFont val="Arial"/>
        <family val="2"/>
        <scheme val="minor"/>
      </rPr>
      <t>An environmental technician at the Hermosa project in the United States.</t>
    </r>
  </si>
  <si>
    <r>
      <t>Youth Leadership</t>
    </r>
    <r>
      <rPr>
        <vertAlign val="superscript"/>
        <sz val="9.5"/>
        <color theme="4"/>
        <rFont val="Arial"/>
        <family val="2"/>
        <scheme val="minor"/>
      </rPr>
      <t>(1)</t>
    </r>
  </si>
  <si>
    <t>Total Indigenous, Traditional or Tribal Peoples beneficiaries</t>
  </si>
  <si>
    <t>The BLSA expresses commitment to reducing emissions, has favourable views towards the Paris Agreement, and supports carbon pricing and subsidies as appropriate. The BLSA advocates for collaboration between business and government to overcome blockages to private sector investment in energy transition.</t>
  </si>
  <si>
    <t>The CME supports the Paris Agreement and Australia's commitment to net zero emissions by 2050. The CME supports market mechanisms and encourages low and stable costs for energy infrastructure. They also support access to technology that balances affordability and reliability for emission reductions.</t>
  </si>
  <si>
    <t xml:space="preserve">The NSWMC's Energy, Climate Change and Emissions Policy publicly supports Australia's commitment to net zero. The NSWMC frequently engages on coal-related issues, but activity is primarily focused on advocating for the effectiveness of coal price caps and power prices. There is no explicit advocacy either for or against coal expansion. </t>
  </si>
  <si>
    <t>We seek to apply responsible business practices throughout our value chain. 
We understand and respond to the increasing need for transparency on our sustainability performance from customers. Customers expect transparency in their supply chains to better understand the origins of the products they purchase. Sustainability credentials from independent associations can reinforce environmentally responsible practices and stakeholder confidence in certain products.</t>
  </si>
  <si>
    <t xml:space="preserve">We seek to apply responsible business practices throughout our value chain by sourcing responsibly. We need surety of supply for the various products we purchase, as well as understanding the supply chain we are purchasing from.
We collaborate with small, medium, and micro enterprises (SMMEs), including minority led – such as Aboriginal and Torres Strait Islander-owned - businesses to help them enter the value chains of large companies, including South32. In South Africa, we aim to work with an increasing number of Black-owned suppliers. 
We are collaborating with our suppliers on reducing greenhouse gas (GHG) emissions, improving accounting of GHG emissions associated with processing and use of our products, participating in relevant stewardship and innovation initiatives, and maturing our monitoring program for shipping emissions to inform future emissions reduction opportunities. 
</t>
  </si>
  <si>
    <t>We rely on a high level of public policy certainty to make commercial and operational decisions, in order to develop mineral resources while managing risk. 
We build and maintain positive relationships to help governments and regulators understand policy and regulatory impacts on our business, and we actively participate in policy development where appropriate.</t>
  </si>
  <si>
    <t>We support the development and growth of small, medium, and micro enterprises (SMMEs), which contribute to the South African economy as it transitions towards fair economic distribution and the alleviation of poverty. We collaborate and work with SMMEs on Enterprise and Supplier Development (ESD) in South Africa. In FY23, we exceeded our target for ESD spend of US$8.1 million with a total spend of US$10.7 million on a smaller number of SMMEs who were provided funding support. We hold local supplier events to highlight opportunities and provide development programs that help small businesses become procurement ready, increase sales, build competitiveness and enter the value chain of large companies, including South32. This year we continued to provide training to SMMEs to help to meet their needs, relating to financial management, corporate governance, health and safety, human resources and modern slavery.
We track our performance against a range of key performance metrics and targets. As part of the evolution of our approach to social performance we developed economic development plans, which include local employment and procurement targets, at all operations for the first time in FY23.
We currently work with more than 5,623 direct suppliers and 195 customers across our value chain. During FY23, local procurement across our operations increased by US$111 million compared to FY22, comprising 22.6 per cent of total non-traded procurement spend.
Supporting Aboriginal and Torres Strait Islander businesses is fundamental to achieving our purpose. We engage with Aboriginal and Torres Strait Islander suppliers at different levels of our supply chain, with local sourcing teams explaining to prospective suppliers our procurement processes and how to work with South32. We plan to release our second Innovate RAP in 2023. This RAP has more ambitious goals and targets to further increase Aboriginal and Torres Strait Islander employment and procurement, elevate Aboriginal and Torres Strait Islander voices, support cultural heritage projects identified by Traditional Owners and further embed reconciliation across our business.</t>
  </si>
  <si>
    <r>
      <t>Operations at significant risk for incidents of forced or compulsory labour</t>
    </r>
    <r>
      <rPr>
        <vertAlign val="superscript"/>
        <sz val="9.5"/>
        <color theme="4"/>
        <rFont val="Arial"/>
        <family val="2"/>
        <scheme val="minor"/>
      </rPr>
      <t>(2)</t>
    </r>
  </si>
  <si>
    <r>
      <t>220</t>
    </r>
    <r>
      <rPr>
        <vertAlign val="superscript"/>
        <sz val="9.5"/>
        <color theme="4"/>
        <rFont val="Arial"/>
        <family val="2"/>
      </rPr>
      <t>(3)</t>
    </r>
  </si>
  <si>
    <t>GHG emissions from third party shipping of raw materials and sold products where South32 pays for the costs.</t>
  </si>
  <si>
    <t xml:space="preserve">Processing of nickel, gold, molybdenum, silver, lead and zinc due to lower production volumes and a large range of possible downstream uses. </t>
  </si>
  <si>
    <t>26:1</t>
  </si>
  <si>
    <t>(1) CEO annual total compensation has been calculated in accordance with the method detailed for realised pay on page 82 of the 2023 Annual Report. For all other employees, annual total compensation is for the 12-month period to 30 June 2023 and includes all allowances, annual incentive payments received in the period and the value of shares that vested, but excludes other non-monetary benefits. Pension contributions have been calculated based on the cost to the Group of the contributions made in the 12-month period. Internationally mobile employees and employees who joined or left the Group after 1 July 2022 have been excluded from the calculation.</t>
  </si>
  <si>
    <r>
      <t>Pay ratio of CEO to median employee compensation</t>
    </r>
    <r>
      <rPr>
        <vertAlign val="superscript"/>
        <sz val="9.5"/>
        <color theme="4"/>
        <rFont val="Arial"/>
        <family val="2"/>
        <scheme val="minor"/>
      </rPr>
      <t>(1)</t>
    </r>
  </si>
  <si>
    <t>a., b., c. and d. 2023 Sustainability Databook - Water tab</t>
  </si>
  <si>
    <t>a., b., c.,  2023 Sustainability Databook - GHG emissions tab
c., d., e., f., and g. 2023 Sustainability Databook - Emissions methodology tab</t>
  </si>
  <si>
    <t>2.3 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t>
  </si>
  <si>
    <t>2.2 The company's long-term (2036 to 2050) GHG reduction target covers at least 95% of its Scope 1 and 2 emissions and the most relevant Scope 3 emissions (where applicable).</t>
  </si>
  <si>
    <t xml:space="preserve">We consider that our long-term goal to achieve net zero GHG emissions by 2050 is aligned with the pathway in the IPCC Special Report on 1.5°C. </t>
  </si>
  <si>
    <t>Our long-term goal to achieve net zero GHG emissions by 2050 covers more than 95 per cent of our Scope 1 and 2 GHG emissions and all categories of Scope 3 relevant to our business.</t>
  </si>
  <si>
    <r>
      <t xml:space="preserve">In developing our medium-term GHG emissions reduction target, we reviewed science-based emissions reduction pathways that seek to align with the goals of the Paris Agreement and limit global warming to well below 2°C, while pursuing efforts to limit the increase to 1.5°C.
Our medium-term target is to reduce our operational GHG emissions by 50 per cent from FY21 levels by 2035. This equates to an annual average reduction of approximately 3.6 per cent (noting that some stakeholders consider full alignment with a 1.5°C goal would include Scope 3 GHG emissions). Our 2022 Climate Change Action Plan references on page 78 of our 2022 Sustainable Development Report, how we have applied the </t>
    </r>
    <r>
      <rPr>
        <i/>
        <sz val="9.5"/>
        <color theme="4"/>
        <rFont val="Arial"/>
        <family val="2"/>
      </rPr>
      <t>IPCC Special Report Global Warming of</t>
    </r>
    <r>
      <rPr>
        <sz val="9.5"/>
        <color theme="4"/>
        <rFont val="Arial"/>
        <family val="2"/>
      </rPr>
      <t xml:space="preserve"> </t>
    </r>
    <r>
      <rPr>
        <i/>
        <sz val="9.5"/>
        <color theme="4"/>
        <rFont val="Arial"/>
        <family val="2"/>
      </rPr>
      <t>1.5</t>
    </r>
    <r>
      <rPr>
        <i/>
        <vertAlign val="superscript"/>
        <sz val="9.5"/>
        <color theme="4"/>
        <rFont val="Arial"/>
        <family val="2"/>
      </rPr>
      <t>o</t>
    </r>
    <r>
      <rPr>
        <i/>
        <sz val="9.5"/>
        <color theme="4"/>
        <rFont val="Arial"/>
        <family val="2"/>
      </rPr>
      <t>C</t>
    </r>
    <r>
      <rPr>
        <sz val="9.5"/>
        <color theme="4"/>
        <rFont val="Arial"/>
        <family val="2"/>
      </rPr>
      <t>, which presents a number of illustrative model pathways for how these net emissions reductions may be achieved, based on different mitigation strategies.</t>
    </r>
  </si>
  <si>
    <t xml:space="preserve">(1) Independent assurance provided over supporting recommended disclosures as per 2021 TCFD Recommendations. Refer to the 'Independent Assurance Report to the Directors of South32 Limited' in the Assurance tab of the 2023 Sustainability Databook.  </t>
  </si>
  <si>
    <t>5.1 The company has a decarbonisation strategy that explains how it intends to meet its medium- and long-term GHG reduction targets.</t>
  </si>
  <si>
    <t>(1) Includes South32’s ownership proportion for equity accounted investments.
(2) Includes operations at their respective percentage shareholding, including South32's ownership proportion of our manganese equity accounted investments, and excludes Sierra Gorda. 
(3) Shareholder returns includes US$1,007 million in fully-franked ordinary and special dividends paid during the year, and US$218 million via our on-market share buy-back. Shareholder returns for FY19-F22 have been restated to reflect dividends paid during the year and the on-market share buy-back for each respective year.</t>
  </si>
  <si>
    <t>No. of Vendor Development Plans (VDP)</t>
  </si>
  <si>
    <t>Number of suppliers completed remedies required under their VDPs</t>
  </si>
  <si>
    <t>No. of employees receiving modern slavery training</t>
  </si>
  <si>
    <t>No. of supplier entities receiving modern slavery training</t>
  </si>
  <si>
    <t>Medical Insurance</t>
  </si>
  <si>
    <t>No. of Supplier Self Assessment Questionnaires (SAQs) completed</t>
  </si>
  <si>
    <t xml:space="preserve">Due to reduced operations, limited performance data for material sustainability topics is disclosed while Metalloys is in care and maintenance. This includes greenhouse gas emissions, energy, water, land, people, health and safety data. </t>
  </si>
  <si>
    <t>Non-operated operations / joint arrangements include operations, exploration sites, and development projects that are not wholly owned by South32 such as joint ventures and joint operations, where South32 does not have operational control. Sustainability data for non-operated joint arrangements are primarily excluded from this Databook, with data reported by the respective parties with operational control. All exceptions to this are provided in the notable inclusions / exclusions below. 
South32 employees based at these locations are included in our people data. 
While South32 have a portfolio of more than 25 greenfield exploration options across the world, these are excluded from our disclosures within this Databook, unless otherwise stated.</t>
  </si>
  <si>
    <t>(1) A near miss is an event that does not result in any injury, illness, damage, or other loss but had the clear potential to do so. Energy exchange is not a requirement, thus when a rule or control is breached it would be considered a near miss if it had a clear potential to result in undesirable consequences.
(2) A hazard is something that has the potential to cause harm, ill health or injury, or damage to property, plant, or the environment.</t>
  </si>
  <si>
    <t>Supervisory / professional/ operational support</t>
  </si>
  <si>
    <t>(1) Employment contract type is for direct South32 employees only.
(2) Figures for total permanent employees includes full time and part time permanent employees.
(3) Temporary workers includes three casuals in FY23.</t>
  </si>
  <si>
    <r>
      <t>(1) Total excludes 27</t>
    </r>
    <r>
      <rPr>
        <sz val="8"/>
        <color rgb="FFC00000"/>
        <rFont val="Arial"/>
        <family val="2"/>
        <scheme val="minor"/>
      </rPr>
      <t xml:space="preserve"> </t>
    </r>
    <r>
      <rPr>
        <sz val="8"/>
        <color theme="4"/>
        <rFont val="Arial"/>
        <family val="2"/>
        <scheme val="minor"/>
      </rPr>
      <t>international assignees.</t>
    </r>
  </si>
  <si>
    <r>
      <t>We use a  range of GHG emission factors in the calculation of our GHG emissions. For our Australian operations, we apply GHG emission factors from the NGER Determination, Compilation no.14 dated 1 July 2022. For our South African operations, we apply the GHG Emission factors published in the Methodological Guidelines for Quantification of Greenhouse Gas Emissions, dated 1 October 2022</t>
    </r>
    <r>
      <rPr>
        <i/>
        <sz val="9.5"/>
        <color theme="4"/>
        <rFont val="Arial"/>
        <family val="2"/>
      </rPr>
      <t>,</t>
    </r>
    <r>
      <rPr>
        <sz val="9.5"/>
        <color theme="4"/>
        <rFont val="Arial"/>
        <family val="2"/>
      </rPr>
      <t xml:space="preserve"> the Eskom grid emission factor, as well as certain site specific emission factors. Our Colombia operations apply the Emission factors of the UPME, Colombia’s National Mining and Energy Planning Unit, Colombian National Interconnected System, 2022. Our Mozambique operation applies the Eskom grid emission factor, factors from Electricidade de Moçambique (EDM) as well as certain site specific or IPCC default emission factors. Our Scope 1 carbon dioxide equivalent emissions include the following gases: CO</t>
    </r>
    <r>
      <rPr>
        <vertAlign val="subscript"/>
        <sz val="9.5"/>
        <color theme="4"/>
        <rFont val="Arial"/>
        <family val="2"/>
      </rPr>
      <t>2</t>
    </r>
    <r>
      <rPr>
        <sz val="9.5"/>
        <color theme="4"/>
        <rFont val="Arial"/>
        <family val="2"/>
      </rPr>
      <t>, CH</t>
    </r>
    <r>
      <rPr>
        <vertAlign val="subscript"/>
        <sz val="9.5"/>
        <color theme="4"/>
        <rFont val="Arial"/>
        <family val="2"/>
      </rPr>
      <t>4</t>
    </r>
    <r>
      <rPr>
        <sz val="9.5"/>
        <color theme="4"/>
        <rFont val="Arial"/>
        <family val="2"/>
      </rPr>
      <t>, N</t>
    </r>
    <r>
      <rPr>
        <vertAlign val="subscript"/>
        <sz val="9.5"/>
        <color theme="4"/>
        <rFont val="Arial"/>
        <family val="2"/>
      </rPr>
      <t>2</t>
    </r>
    <r>
      <rPr>
        <sz val="9.5"/>
        <color theme="4"/>
        <rFont val="Arial"/>
        <family val="2"/>
      </rPr>
      <t>O, PFCs and SF</t>
    </r>
    <r>
      <rPr>
        <vertAlign val="subscript"/>
        <sz val="9.5"/>
        <color theme="4"/>
        <rFont val="Arial"/>
        <family val="2"/>
      </rPr>
      <t>6</t>
    </r>
    <r>
      <rPr>
        <sz val="9.5"/>
        <color theme="4"/>
        <rFont val="Arial"/>
        <family val="2"/>
      </rPr>
      <t xml:space="preserve">. </t>
    </r>
  </si>
  <si>
    <t>Spend associated with activities reported under other Scope 3 categories (e.g. capital goods, fuel consumption, transportation and business travel).</t>
  </si>
  <si>
    <r>
      <t xml:space="preserve">(1) Carbon intensity is calculated as tonnes of Scope 1 and 2 GHG emissions divided by tonnes of saleable product. Production figures are disclosed within our 2023 Annual Report available at </t>
    </r>
    <r>
      <rPr>
        <i/>
        <u/>
        <sz val="8"/>
        <color theme="4"/>
        <rFont val="Arial"/>
        <family val="2"/>
      </rPr>
      <t>www.south32.net</t>
    </r>
    <r>
      <rPr>
        <sz val="8"/>
        <color theme="4"/>
        <rFont val="Arial"/>
        <family val="2"/>
      </rPr>
      <t xml:space="preserve">
(2) Zinc equivalent production used. 
(3) Metallurgical coal comprises Illawarra Metallurgical Coal, including energy coal by-product volumes.</t>
    </r>
  </si>
  <si>
    <r>
      <t xml:space="preserve">We are committed to the highest standards of integrity and accountability. Our values and Code of Business Conduct (Code) guide how we act, work and communicate. Supported by our Speak Up Policy (our global whistleblower policy), we encourage our people to speak up when our values and standards of conduct are not being followed.
Read more about our Speak Up Policy and our EthicsPoint reporting hotline at </t>
    </r>
    <r>
      <rPr>
        <i/>
        <u/>
        <sz val="9.5"/>
        <color theme="4"/>
        <rFont val="Arial"/>
        <family val="2"/>
        <scheme val="minor"/>
      </rPr>
      <t>www.south32.net</t>
    </r>
    <r>
      <rPr>
        <u/>
        <sz val="9.5"/>
        <color theme="4"/>
        <rFont val="Arial"/>
        <family val="2"/>
        <scheme val="minor"/>
      </rPr>
      <t xml:space="preserve"> </t>
    </r>
    <r>
      <rPr>
        <sz val="9.5"/>
        <color theme="4"/>
        <rFont val="Arial"/>
        <family val="2"/>
        <scheme val="minor"/>
      </rPr>
      <t xml:space="preserve">
Read more about our corporate governance in our 2023 Corporate Governance Statement available at </t>
    </r>
    <r>
      <rPr>
        <i/>
        <u/>
        <sz val="9.5"/>
        <color theme="4"/>
        <rFont val="Arial"/>
        <family val="2"/>
        <scheme val="minor"/>
      </rPr>
      <t>www.south32.net</t>
    </r>
    <r>
      <rPr>
        <i/>
        <sz val="9.5"/>
        <color theme="4"/>
        <rFont val="Arial"/>
        <family val="2"/>
        <scheme val="minor"/>
      </rPr>
      <t xml:space="preserve">
</t>
    </r>
    <r>
      <rPr>
        <sz val="9.5"/>
        <color theme="4"/>
        <rFont val="Arial"/>
        <family val="2"/>
        <scheme val="minor"/>
      </rPr>
      <t xml:space="preserve">The metrics we use to measure our performance are shown below. 
</t>
    </r>
  </si>
  <si>
    <r>
      <t xml:space="preserve">(1) Release of the Global Reporting Initiative (GRI) Universal Standards in 2021 resulted in a change to the reporting guidance for significant non-compliances. In FY23, South32 have applied the new GRI guidance under indicator 2-27. 
(2) South32 define significant non-compliances with laws and regulations based on internal materiality thresholds. This may include non-compliances with laws and regulations that result in significant health, safety, community, reputational, legal, or financial impacts. 
(3) In June 2023, Illawarra Metallurgical Coal (IMC) entered into an enforceable undertaking with the New South Wales Natural Resources Access Regulator (NRAR) for an alleged breach of the </t>
    </r>
    <r>
      <rPr>
        <i/>
        <sz val="8"/>
        <color theme="4"/>
        <rFont val="Arial"/>
        <family val="2"/>
      </rPr>
      <t>Water Management Act 2000.</t>
    </r>
    <r>
      <rPr>
        <sz val="8"/>
        <color theme="4"/>
        <rFont val="Arial"/>
        <family val="2"/>
      </rPr>
      <t xml:space="preserve"> More information can be found in our 2023 Sustainable Development Report available at </t>
    </r>
    <r>
      <rPr>
        <i/>
        <u/>
        <sz val="8"/>
        <color theme="4"/>
        <rFont val="Arial"/>
        <family val="2"/>
      </rPr>
      <t>www.south32.net</t>
    </r>
  </si>
  <si>
    <r>
      <t xml:space="preserve">(1) Release of the Global Reporting Initiative (GRI) Universal Standards in 2021 resulted in a change to the reporting guidance for significant non-compliances. In FY23, South32 have applied the new GRI guidance under indicator 2-27. Non-monetary sanctions reported in this table relate to any significant non-compliances with applicable laws and regulations reported in the respective table. 
(2) In June 2023, Illawarra Metallurgical Coal (IMC) entered into an enforceable undertaking with the New South Wales Natural Resources Access Regulator (NRAR) for an alleged breach of the </t>
    </r>
    <r>
      <rPr>
        <i/>
        <sz val="8"/>
        <color theme="4"/>
        <rFont val="Arial"/>
        <family val="2"/>
      </rPr>
      <t>Water Management Act 2000.</t>
    </r>
    <r>
      <rPr>
        <sz val="8"/>
        <color theme="4"/>
        <rFont val="Arial"/>
        <family val="2"/>
      </rPr>
      <t xml:space="preserve"> More information can be found in our 2023 Sustainable Development Report available at </t>
    </r>
    <r>
      <rPr>
        <i/>
        <u/>
        <sz val="8"/>
        <color theme="4"/>
        <rFont val="Arial"/>
        <family val="2"/>
      </rPr>
      <t>www.south32.net</t>
    </r>
  </si>
  <si>
    <t>The MCA: 
- takes a holistic approach to climate and energy policy, focusing on energy 
  affordability, reliability, and the development of renewable technology;
- is committed to the Paris Agreement and the net zero emissions goal, supporting 
  a least-cost pathway;
- advocates for consistent policy settings that deliver reliable and affordable energy;
- supports companies that adopt and invest in new low-emission technology and 
  subsidies/investment in low-cost clean technology; and
- supports developing technology, increased transparency, partnerships, and 
  innovation in addressing climate change.</t>
  </si>
  <si>
    <t>The Minerals Council:
- supports the use of clean coal or low emission coal technology for energy security 
  while transitioning to renewables;
- is committed to the Paris Agreement and the goal of net zero emissions by 2050;
- emphasises the need for a responsible just energy transition and climate resilient 
  development; and
- emphasises collaboration with government entities, businesses, and other 
  stakeholders as key to reducing emissions and achieving a just energy transition.</t>
  </si>
  <si>
    <t>The SANEA:
- is committed to supporting the transformation of the energy sector in South Africa 
  to a lower carbon trajectory and achieving the goals of the Paris Agreement;
- supports market and non-market mechanisms and actively supports the 
  development and implementation of energy policies; and
- collaborates with other energy-related sectors and advocates for a collaborative 
  and integrated approach towards a just energy transition.</t>
  </si>
  <si>
    <t>(1) Combined water consists of both operational water and other managed water.
(2) Other managed water consumption is the total volume of other managed water removed by evaporation or other losses, and not released back to surface water, groundwater, seawater or a third party.
(3) Total discharge is the total of other managed water outputs/discharge plus operational water outputs / discharge.
(4) Water efficiency is calculated as the total recycling and reuse divided by the sum of total recycling and reuse and total operational inputs / withdrawal.
(5) Recycling and reuse, and efficiency for FY21-22 has materially changed through a water accounting change with the addition of Mozal casthouse water recycled and reused.</t>
  </si>
  <si>
    <r>
      <t>(1) Extractive is defined as mining, exploration, and closure activities relating to mining, including transportation. 
      Manufacturing / production includes pastoral activities, refineries and other locations where products are made. Some operated assets may include both. 
(2) Designated Protected Area (DPA) or High Conservation Value Area (HCVA).
(3)</t>
    </r>
    <r>
      <rPr>
        <b/>
        <sz val="8"/>
        <color theme="4"/>
        <rFont val="Arial"/>
        <family val="2"/>
      </rPr>
      <t xml:space="preserve"> In the Area </t>
    </r>
    <r>
      <rPr>
        <sz val="8"/>
        <color theme="4"/>
        <rFont val="Arial"/>
        <family val="2"/>
      </rPr>
      <t xml:space="preserve">= The entire operated asset occurs within the DPA / HCVA boundary or the entire DPA / HCVA site occurs within the boundary of the operated asset. 
     </t>
    </r>
    <r>
      <rPr>
        <b/>
        <sz val="8"/>
        <color theme="4"/>
        <rFont val="Arial"/>
        <family val="2"/>
      </rPr>
      <t xml:space="preserve"> Adjacent to</t>
    </r>
    <r>
      <rPr>
        <sz val="8"/>
        <color theme="4"/>
        <rFont val="Arial"/>
        <family val="2"/>
      </rPr>
      <t xml:space="preserve"> = The operated asset occurs within 500 metres of the boundary. 
      </t>
    </r>
    <r>
      <rPr>
        <b/>
        <sz val="8"/>
        <color theme="4"/>
        <rFont val="Arial"/>
        <family val="2"/>
      </rPr>
      <t xml:space="preserve">Contains portions of </t>
    </r>
    <r>
      <rPr>
        <sz val="8"/>
        <color theme="4"/>
        <rFont val="Arial"/>
        <family val="2"/>
      </rPr>
      <t xml:space="preserve">= The operated asset contains some but not all of the DPA / HCVA site or the DPA / HCVA site contains some but not all of the operated asset.
(4) IUCN categories include: </t>
    </r>
    <r>
      <rPr>
        <b/>
        <sz val="8"/>
        <color theme="4"/>
        <rFont val="Arial"/>
        <family val="2"/>
      </rPr>
      <t>Ia</t>
    </r>
    <r>
      <rPr>
        <sz val="8"/>
        <color theme="4"/>
        <rFont val="Arial"/>
        <family val="2"/>
      </rPr>
      <t xml:space="preserve"> = strict nature reserve; </t>
    </r>
    <r>
      <rPr>
        <b/>
        <sz val="8"/>
        <color theme="4"/>
        <rFont val="Arial"/>
        <family val="2"/>
      </rPr>
      <t>Ib</t>
    </r>
    <r>
      <rPr>
        <sz val="8"/>
        <color theme="4"/>
        <rFont val="Arial"/>
        <family val="2"/>
      </rPr>
      <t xml:space="preserve"> = wilderness area; </t>
    </r>
    <r>
      <rPr>
        <b/>
        <sz val="8"/>
        <color theme="4"/>
        <rFont val="Arial"/>
        <family val="2"/>
      </rPr>
      <t>II</t>
    </r>
    <r>
      <rPr>
        <sz val="8"/>
        <color theme="4"/>
        <rFont val="Arial"/>
        <family val="2"/>
      </rPr>
      <t xml:space="preserve"> = national park; </t>
    </r>
    <r>
      <rPr>
        <b/>
        <sz val="8"/>
        <color theme="4"/>
        <rFont val="Arial"/>
        <family val="2"/>
      </rPr>
      <t>III</t>
    </r>
    <r>
      <rPr>
        <sz val="8"/>
        <color theme="4"/>
        <rFont val="Arial"/>
        <family val="2"/>
      </rPr>
      <t xml:space="preserve"> = natural monument or feature; </t>
    </r>
    <r>
      <rPr>
        <b/>
        <sz val="8"/>
        <color theme="4"/>
        <rFont val="Arial"/>
        <family val="2"/>
      </rPr>
      <t>IV</t>
    </r>
    <r>
      <rPr>
        <sz val="8"/>
        <color theme="4"/>
        <rFont val="Arial"/>
        <family val="2"/>
      </rPr>
      <t xml:space="preserve"> = habitat or species management area; </t>
    </r>
    <r>
      <rPr>
        <b/>
        <sz val="8"/>
        <color theme="4"/>
        <rFont val="Arial"/>
        <family val="2"/>
      </rPr>
      <t>V</t>
    </r>
    <r>
      <rPr>
        <sz val="8"/>
        <color theme="4"/>
        <rFont val="Arial"/>
        <family val="2"/>
      </rPr>
      <t xml:space="preserve"> = protected landscape or seascape; </t>
    </r>
    <r>
      <rPr>
        <b/>
        <sz val="8"/>
        <color theme="4"/>
        <rFont val="Arial"/>
        <family val="2"/>
      </rPr>
      <t>VI</t>
    </r>
    <r>
      <rPr>
        <sz val="8"/>
        <color theme="4"/>
        <rFont val="Arial"/>
        <family val="2"/>
      </rPr>
      <t xml:space="preserve"> = protected area with sustainable use of natural resources. 
(5) Size of the operational site reflects the total landholdings for the operation. </t>
    </r>
  </si>
  <si>
    <t>Q7. Starter Embankment only not raised 
Q8. Updated with SCR and GISTM development. 
Q9. March 2023 survey results.
Q19. Flexibility to upgrade assessment completed 2023, Extreme loading conditions assessed.
Q20. TSF13 transitioned to cyclic deposition in December 2022, current resting. Future tailings deposition limited to 25% of tailings loading.</t>
  </si>
  <si>
    <t xml:space="preserve">Q7. Starter Embankment only not raised 
Q8. Updated with SCR and GISTM development. 
Q19. Flexibility to upgrade assessment completed 2023, Extreme loading conditions assessed.
Q20.  Commenced as Primary operational slimes facility in December 2022, forecast to receive 75% tailings load into the future through cyclic deposition with TSF13. </t>
  </si>
  <si>
    <t>Q6. This structure's closure / decommissioning plan is underway.
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Q17. Updating of the Dam Break Study was conducted in 2022.                                                                                                                                   
Q18. Closure plan is under development, whereby long-term monitoring will be specified.
Q19. The overflow structures support a PMP RI. A study on climate change is underway and expected to be issued by late 2023.</t>
  </si>
  <si>
    <t>Q4. The facility is designated as "inactive" since it is not currently receiving any tailings discharge.
Q6  This structure's closure / decommissioning plan is underway.
Q7.This classification is compliant with the ANM agency.
Q8. The height specified in this column refers to the downstream slope of the structure, except for TP-03, in which case the height of the upstream slope was specified.
Q12. The documents available are enough to secure the safety of the structure, including an independent stability report and As Is documentation.
Q15. A prior study raised a concern regarding a specific section within this structure - a spillway was added to address this concern, as recommended in the study. The concern no longer exists and the structure has never failed to obtain a declaration of stability as required under applicable regulations. 
Q17. There is a Dam Break study in place.
Q18. Closure plan is under development, whereby long-term monitoring will be specified.
Q19. The overflow structures support a PMP RI. A study on climate change is underway and expected to be issued by late 2023.</t>
  </si>
  <si>
    <r>
      <rPr>
        <b/>
        <sz val="9.5"/>
        <color theme="4"/>
        <rFont val="Arial"/>
        <family val="2"/>
      </rPr>
      <t xml:space="preserve">4. </t>
    </r>
    <r>
      <rPr>
        <sz val="9.5"/>
        <color theme="4"/>
        <rFont val="Arial"/>
        <family val="2"/>
      </rPr>
      <t>Active, Inactive, Care and Maintenance or Closed.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care and maintenance is not  considered closed until such time a closure plan has been implemented.</t>
    </r>
  </si>
  <si>
    <t>4.1 Determine the consequence of failure classification of the tailings facility by assessing the downstream conditions documented in the knowledge base and selecting the classification corresponding to the highest Consequence Classification for each category in Annex 2, Table 1. The assessment and selection of the classification shall be based on credible failure modes, and shall be defensible and documented.</t>
  </si>
  <si>
    <r>
      <t xml:space="preserve">15.1 Publish and regularly update information on the Operator’s commitment to safe tailings facility management, implementation of its tailings governance framework, its organisation-wide policies, standards or approaches to the design, construction, monitoring and closure of tailings facilities. To view further details on this requirement, please visit </t>
    </r>
    <r>
      <rPr>
        <i/>
        <u/>
        <sz val="9.5"/>
        <color theme="4"/>
        <rFont val="Arial"/>
        <family val="2"/>
      </rPr>
      <t>www.icmm.com</t>
    </r>
  </si>
  <si>
    <t xml:space="preserve">Cyber breaches are a material risk to our business. We apply a proactive approach, assessing potential risks and taking steps to reduce the likelihood of an incident occurring. We also have mitigation strategies and processes in place should they occur. A comprehensive three year cyber security program delivered a capability uplift and cyber risk exposure reduction. In FY23, a forward-looking two year plan was developed to continue control improvements and will be reviewed in FY24 to align with evolving cyber threats.
South32's cyber controls are designed and operated in alignment with the National Institute of Standards and Technology Cybersecurity Framework (NIST CSF), an international best practice standard for information security controls. South32 engages independent auditors annually to review our cyber security risk management and control performance to identify any gaps or potential improvements in our information security controls. A comprehensive stewardship program has also been defined to periodically assess all critical cyber controls by the Technology Risk and Compliance function with reporting to the Vice President Digital Technology. Improved cyber security controls have been developed for our operations, to better assess cyber security posture and resilience in both the enterprise and Operational Technology (OT) networks.
South32 maintains a comprehensive cyber security awareness training program that is a mandatory requirement for all South32 employees and agency contractors to complete, both at onboarding and on an annual basis. Tailored cyber awareness training modules are delivered to staff in high-risk roles and Executives. South32 performs monthly automated phishing simulations to identify users falling victim to phishing attacks and to provide further remedial training.
The Cyber security team provides a high-level summary of the information risk treatment plan and control maturity levels (as aligned to NIST CSF - industry best practice) to the Risk and Audit Committee.
</t>
  </si>
  <si>
    <t xml:space="preserve">We present our performance, strategy and prospects to shareholders and potential investors, in accordance with securities law, to achieve a fair valuation of South32 securities in the equity markets. 
Investor expectations on ESG-related issues continue to increase, with an ongoing emphasis on demonstrated action and performance. We integrate Environmental, Social and Governance (ESG) materials into our customary investor engagement activities and ESG-focused engagement activities are included in our annual investor engagement program.
Proactive direct investor engagement also provides opportunity for us to seek feedback and understand expectations, including in relation to our disclosures and annual reporting. </t>
  </si>
  <si>
    <t xml:space="preserve">- Climate change strategy, associated targets and goals, capex, and progress, including the pipeline of decarbonisation projects 
- ESG performance and third-party ESG ratings
- Performance against our targets in the sustainability-linked loan
- Progress on our studies for our base metals’ development options at the Hermosa project and Ambler Metals Joint Venture
- Commodities that will play a critical role in a low-carbon future
- Incorporation of linkages in our long-term remuneration to support the achievement of our climate change commitments
- Progress towards achieving an inclusive and diverse workforce
 - Human rights, including the rights of Indigenous, Traditional and Tribal Peoples, Just Transition and modern slavery
- Biodiversity management and nature-related disclosures 
- Workforce safety, including sexual harassment and culture transformation 
- Human capital management and labour market challenges   </t>
  </si>
  <si>
    <t>- On-time delivery of quality product as per agreed terms
 - Participation in product stewardship initiatives and customer surveys 
 - Our Environmental, Social and Governance activities and performance
 - Product GHG emissions  
 - Just Transition
 - Responsible mining standards such as the Aluminium Stewardship Initiative and the ICMM Mining Principles 
 - Due diligence on human rights compliance</t>
  </si>
  <si>
    <r>
      <t xml:space="preserve">Sustainability Policy available at </t>
    </r>
    <r>
      <rPr>
        <i/>
        <u/>
        <sz val="9.5"/>
        <color theme="4"/>
        <rFont val="Arial"/>
        <family val="2"/>
      </rPr>
      <t>www.south32.net</t>
    </r>
  </si>
  <si>
    <r>
      <t xml:space="preserve">We believe it is important for cultural heritage and mining to co-exist and we are committed to working with communities and stakeholders, including Indigenous, Traditional and Tribal Peoples, to achieve the best possible outcomes wherever our activities have the potential to impact cultural heritage. We seek to contribute to cultural wellbeing through consultation and responsible management of cultural resources. 
For more information on our Approach to Cultural Heritage, and our Approach to Indigenous, Traditional and Tribal Peoples engagement, including our commitment, meeting our commitment, our management approach, what guides us, governance and application, please visit </t>
    </r>
    <r>
      <rPr>
        <i/>
        <u/>
        <sz val="9.5"/>
        <color theme="4"/>
        <rFont val="Arial"/>
        <family val="2"/>
      </rPr>
      <t>www.south32.net.</t>
    </r>
    <r>
      <rPr>
        <u/>
        <sz val="9.5"/>
        <color theme="4"/>
        <rFont val="Arial"/>
        <family val="2"/>
      </rPr>
      <t xml:space="preserve"> </t>
    </r>
  </si>
  <si>
    <r>
      <t xml:space="preserve">We engage with Indigenous, Traditional and Tribal Peoples using culturally appropriate methods throughout the mining lifecycle to foster relationships based on transparency and trust. Consistent with the ICMM Position Statement on Indigenous Peoples and Mining, we apply the principle of free, prior and informed consent (FPIC) in seeking to obtain and maintain agreed outcomes with Indigenous, Traditional and Tribal Peoples. We seek to work collaboratively with Indigenous, Traditional and Tribal Peoples to preserve cultural heritage and advance opportunities for economic participation and social inclusion. 
For more information on our Approach to Cultural Heritage, and our Approach to Indigenous, Traditional and Tribal Peoples engagement, including our commitment, meeting our commitment, our management approach, what guides us, governance and application, please visit </t>
    </r>
    <r>
      <rPr>
        <i/>
        <u/>
        <sz val="9.5"/>
        <color theme="4"/>
        <rFont val="Arial"/>
        <family val="2"/>
      </rPr>
      <t>www.south32.net.</t>
    </r>
  </si>
  <si>
    <t>We are committed to reducing waste generated from our operations and managing contamination and other air emissions to minimise any impact on neighbouring communities and the environment. 
In FY23 we completed two circular economy pilot studies at Worsley Alumina and Mozal Aluminium. The site-specific Pilots staged approach included establishing the baseline, quantitative analysis, workshop and site visits to deliver Circularity Roadmaps. Learnings from these pilots will be applied to other parts of our business as we continue to develop our approach to circular economy.</t>
  </si>
  <si>
    <t xml:space="preserve">At South32, we are united by our belief that everyone should go home safe and well, every day. We are committed to a culture of safety supported by safety leadership, safe systems, standards, and business practices. 
During FY23, we progressed our activities on health and wellness to a more holistic psychosocial health approach. Our Employee Assistance Program and mental health initiatives are designed with the aim of keeping our people feeling safe and valued. We support mental health and wellbeing through tailored programs. Health and wellbeing are actively promoted in our workplaces. We aim to create an environment that supports the health and wellbeing of our people and to protect them from potential workplace exposures and physical health impacts. Employees and contractors have access to occupational health services to prevent and detect early-stage adverse health effects from workplace exposures. Non-occupational employee health services cover chronic disease management, education, and referral for non-occupational related conditions. We provide risk-based preventative health measures at our workplaces, including, but not limited to, access to fitness facilities, influenza and COVID-19 vaccines, and malaria and HIV/AIDS programs.
During FY23 we invested US$27.7 million in community programs, primarily focused on education and leadership, economic participation, good health and social wellbeing, and natural resource resilience. 61,004 people participated in good health and social wellbeing programs funded by South32, reaching 48,570 households across 170 communities. </t>
  </si>
  <si>
    <t>Reshaping our portfolio toward the commodities that are critical in the transition to a low-carbon world is part of our strategy and our approach to climate change.
Copper is a key metal used in electric vehicles and charging infrastructure. It is an excellent conductor of electricity, so as the world moves towards electrification, copper will increasingly be used in power related infrastructure, including renewable energy. Under our FY23 1.5ºC scenario, the primary market for copper could more than double by 2050 due to its role as a critical material in the energy transition. Decarbonisation of the power grid, which results in significant transmission and distribution expansion and renewables build out, together with higher electric vehicle (EV) sales, will underpin copper demand. 
Growth in steel demand is anticipated for renewable energy infrastructure development and vehicle electrification. Lead is used in renewable energy storage systems. 
In FY23, we progressed a prefeasibility study of pathways to decarbonise the electricity supply for Hillside Aluminium. As noted in our 2022 CCAP, given the scale of energy requirements at Hillside Aluminium, we are exploring options to enter into a long-term renewable energy power purchase agreement(s).
Worsley Alumina’s near-term decarbonisation efforts have been focused on energy efficiency at the refinery. The use of natural gas remains an interim step, as we pursue our longer-term energy transition solutions focused on electrification and renewable energy. 
Our share of Brazil Aluminium is fully powered by renewable energy sources, while Mozal Aluminium is predominantly powered by renewable energy aside from occasions where back-up power supply is needed. Sierra Gorda transitioned to 100 per cent renewable energy in January 2023.
As part of our approach to designing Hermosa we are applying low-carbon design principles, seeking to leverage automation and technology, and targeting 100 per cent renewable energy supply.</t>
  </si>
  <si>
    <r>
      <t xml:space="preserve">As part of our commitment to act ethically, responsibly and lawfully, we have an ABC Policy and operate a risk-based ABC compliance program. Our Business Integrity team leads the program design, implementation, risk assessments, monitoring, training, incident response and related continuous program improvement initiatives. The program focuses on performing enhanced ABC due diligence on third party representatives who will interact with government officials on our behalf, before they are engaged to represent us. Our Business Integrity team also performs enhanced risk-based ABC due diligence and advisory support on identified higher risk suppliers, marketing trading partners and in relation to proposed acquisition and divestment transactions.
Our program includes ABC training for employees that are identified by our Business Integrity team as being at higher risk of potential exposure to bribery and corruption. This training is required when joining South32, with follow-up training required in accordance with our internal training plans. Our Business Integrity team also supplements this online training with targeted face-to-face training and awareness sessions. Our ABC compliance program also encourages people to speak up and report ABC concerns, including through our EthicsPoint reporting hotline. We report to the Risk and Audit Committee (RAC) and Board on material breaches of our ABC Policy. Our ABC Policy is available in multiple languages at </t>
    </r>
    <r>
      <rPr>
        <i/>
        <u/>
        <sz val="9.5"/>
        <color theme="4"/>
        <rFont val="Arial"/>
        <family val="2"/>
      </rPr>
      <t>www.south32.net.</t>
    </r>
  </si>
  <si>
    <t>The below provides our approach to the sub-indicators and metrics detailed in version 2.0 of the Net Zero Company Benchmark, as published by Climate Action 100+ on 30 March 2023. Assessments using Benchmark 2.0 are expected to be released in September / October 2023. Our approach to the sub-indicators and metrics detailed in version 1.0 of the Net Zero Company Benchmark can be found in our 2022 Sustainability Databook.</t>
  </si>
  <si>
    <t>Our medium-term target to halve our operational GHG emissions by 2035 from our FY21 baseline covers more than 95 per cent of our Scope 1 and 2 emissions. Having set a new goal of net zero Scope 3 GHG emissions by 2050 in FY23, we are progressing near-term actions including partnering with customers and suppliers to support and codesign emissions reduction programs, contributing to industry decarbonisation and product stewardship initiatives, and supporting the development of innovative technology solutions. Our approach is based on the materiality of Scope 3 GHG emissions in each reported category and the level of control or influence we have on the associated activities.</t>
  </si>
  <si>
    <t xml:space="preserve">In FY22, we evaluated options for establishing a short-term operational GHG emissions reduction target for the business to drive our near-term action. Given the complex technical and commercial challenges in decarbonising energy sources for Hillside Aluminium and Worsley Alumina (which account for approximately 74 per cent of our operational emissions in FY23), we have not set a short-term emissions reduction target at this stage. We will continue to evaluate our options but will only set a short-term target when we are confident that the pathway to meet a short-term target is credible, viable and just.
</t>
  </si>
  <si>
    <r>
      <t xml:space="preserve">As a company with a large and complex global supply chain and business activities across Australia, Southern Africa and the Americas, we recognise that modern slavery is a risk. We are committed to respecting human rights and taking meaningful action against modern slavery. Not only is this the right thing to do and central to our purpose and values, but it is critical to the integrity and success of our business. Eliminating modern slavery risks from our operations and supply chain requires collaboration and we work closely with our stakeholders to continually evolve our approach.  Modern slavery is not acceptable in our operations or supply chains. Our annual Modern Slavery Statement, available at </t>
    </r>
    <r>
      <rPr>
        <i/>
        <u/>
        <sz val="9.5"/>
        <color theme="4"/>
        <rFont val="Arial"/>
        <family val="2"/>
      </rPr>
      <t>www.south32.net</t>
    </r>
    <r>
      <rPr>
        <i/>
        <sz val="9.5"/>
        <color theme="4"/>
        <rFont val="Arial"/>
        <family val="2"/>
      </rPr>
      <t>,</t>
    </r>
    <r>
      <rPr>
        <sz val="9.5"/>
        <color theme="4"/>
        <rFont val="Arial"/>
        <family val="2"/>
      </rPr>
      <t xml:space="preserve"> outlines our approach to continue to reduce the risk of modern slavery in our operations and our supply chains.</t>
    </r>
  </si>
  <si>
    <t>Chemicals
Construction services
Electronics (hardware) and Electronics (components)
Explosives 
Facilities management services
Maintenance services
Parts and consumables at site including Personal Protective Equipment
Raw Materials and bulk consumables (including refractory materials)
Logistics
Shipping and freight services</t>
  </si>
  <si>
    <t xml:space="preserve">Parts and consumables at site 
Explosives 
Raw Materials 
Coke and Coal 
Electronics (hardware) and Electronics (components) 
Personal Protective Equipment and other Safety Supplies 
Chemicals 
Refractory materials 
Construction services
Shipping and freight services
Maintenance services
Facilities management services
</t>
  </si>
  <si>
    <t xml:space="preserve">Parts and consumables at site 
Explosives 
Raw Bulk Materials 
Coke and Coal 
Electronics (hardware) and Electronics (components) 
Personal Protective Equipment and other Safety Supplies 
Construction services
Shipping and freight services
</t>
  </si>
  <si>
    <t>Electronics (hardware) and Electronics (components)</t>
  </si>
  <si>
    <t>The Social and Labour Plans (SLP) in place for our mines align with local authorities' Integrated Development Plans and are developed in consultation with local authorities, communities and other key stakeholders. Our current SLP at Hotazel Manganese Mines runs from FY19 - FY23. It includes commitments to preferential procurement, employment equity, human resource development, housing and living conditions, as well as 11 local community development projects focused on education, health and wellbeing and local economic development. We are in the process of developing a closeout report for our Hotazel Manganese Mines on the third generation SLP and also completed the public consultation process for the development of the new fourth generation SLP that took effect on 1 July 2023 and ends on 30 June 2028.</t>
  </si>
  <si>
    <r>
      <t xml:space="preserve">We set targets and measure progress for year-on-year improvements in demographic representation at all levels of management in our operations. Our skills development plans align with the </t>
    </r>
    <r>
      <rPr>
        <i/>
        <sz val="9.5"/>
        <color theme="4"/>
        <rFont val="Arial"/>
        <family val="2"/>
        <scheme val="minor"/>
      </rPr>
      <t xml:space="preserve">Mineral and Petroleum Resources Development Act 2002 </t>
    </r>
    <r>
      <rPr>
        <sz val="9.5"/>
        <color theme="4"/>
        <rFont val="Arial"/>
        <family val="2"/>
        <scheme val="minor"/>
      </rPr>
      <t xml:space="preserve">SLP and the </t>
    </r>
    <r>
      <rPr>
        <i/>
        <sz val="9.5"/>
        <color theme="4"/>
        <rFont val="Arial"/>
        <family val="2"/>
        <scheme val="minor"/>
      </rPr>
      <t xml:space="preserve">B-BBEE </t>
    </r>
    <r>
      <rPr>
        <sz val="9.5"/>
        <color theme="4"/>
        <rFont val="Arial"/>
        <family val="2"/>
        <scheme val="minor"/>
      </rPr>
      <t xml:space="preserve">Act DTI codes. We support employment equity by ensuring we have access to skilled, competent and empowered employees. We support career development opportunities in local communities, demonstrate support for local small, medium and micro-enterprises (SMMEs) through Enterprise and Supplier Development, and procure locally where practicable. </t>
    </r>
  </si>
  <si>
    <r>
      <t>Life and Disability Insurance</t>
    </r>
    <r>
      <rPr>
        <vertAlign val="superscript"/>
        <sz val="9.5"/>
        <color theme="4"/>
        <rFont val="Arial"/>
        <family val="2"/>
      </rPr>
      <t>(2)</t>
    </r>
  </si>
  <si>
    <r>
      <t>Retirement / Pension</t>
    </r>
    <r>
      <rPr>
        <vertAlign val="superscript"/>
        <sz val="9.5"/>
        <color theme="4"/>
        <rFont val="Arial"/>
        <family val="2"/>
      </rPr>
      <t>(3)</t>
    </r>
  </si>
  <si>
    <t xml:space="preserve">(1) Where an employee benefit is provided to a smaller cohort of employees and not to the majority, we have stated the benefit as 'not provided'.
(2) In the United States, the insurer requires employees to work more than 30 hours to provide cover.
(3) For Singapore, we have included contributions to the Central Provident Fund as Retirement provision.
</t>
  </si>
  <si>
    <r>
      <t>Brazil Alumar</t>
    </r>
    <r>
      <rPr>
        <vertAlign val="superscript"/>
        <sz val="9.5"/>
        <color theme="4"/>
        <rFont val="Arial"/>
        <family val="2"/>
        <scheme val="minor"/>
      </rPr>
      <t>(1)</t>
    </r>
  </si>
  <si>
    <r>
      <t>Mineração Rio do Norte S.A (MRN)</t>
    </r>
    <r>
      <rPr>
        <vertAlign val="superscript"/>
        <sz val="9.5"/>
        <color theme="4"/>
        <rFont val="Arial"/>
        <family val="2"/>
        <scheme val="minor"/>
      </rPr>
      <t>(1)</t>
    </r>
  </si>
  <si>
    <t xml:space="preserve">(1) The Brazil Alumar refinery and the Mineração Rio do Norte S.A (MRN) bauxite mine are often group as an asset, referred to collectively as Brazil Alumina. </t>
  </si>
  <si>
    <t>a. 2023 Sustainability Databook - waste, contamination, emissions tab
Oxides of sulphur, oxides of nitrogen and mercury emissions disclosed. 
b. and c. The concentration of NOx, SOx and Mercury is measured by direct measurement, which is multiplied by the total emission volumes.</t>
  </si>
  <si>
    <t>The metric has been interpreted as applicable to an organisation whose pay rates are commensurate at the minimum wage level. Since our employees are paid, in most instances, significantly above minimum wage, this metrics has been determined as not applicable.</t>
  </si>
  <si>
    <t xml:space="preserve">Directors participate in a comprehensive induction program when they join our Board, which is tailored for their background, experience, and the Committee position(s) they will hold. Our standard induction
program typically includes briefings from management on the organisation and the completion of online learning modules that we require all our people to complete. 
Information on the number and percentage of Directors, employees and business partners that have been communicated or trained in anti-corruption policies is currently not available. We will work towards improving our data collection processes and aim to improve our disclosures in future years. 
</t>
  </si>
  <si>
    <t>The total number and nature of business conduct cases reported, including cases of corruption, is currently limited by confidentiality constraints. We are working to improve our transparency and aim to improve our disclosures in future years.</t>
  </si>
  <si>
    <t xml:space="preserve">2.1. 2023 Sustainability Databook - Reporting boundaries tab
Total number of operated operations is nine. 
2.2. We require all operations to undertake a risk and opportunity screening exercise at least every five years, the outcomes of these assessments are one of the aspects which assist us with determining wither a biodiversity management plan is required. 
2.3 and 2.4. 2023 Sustainability Databook - Biodiversity tab
All required operations have a biodiversity management plan in place. All of our operated operations require biodiversity management plans, excluding Mozal Aluminium. </t>
  </si>
  <si>
    <t xml:space="preserve">a., b., and c. We are working to determine the reporting boundaries for this metric. Under our current methodology we have not identified any significant spills in FY23. </t>
  </si>
  <si>
    <t>Our internal health and safety standards apply to all South32 employees, contractors and visitors, across our  operations, functions, projects and exploration activities where we have operational control.
Information on our contractor workforce composition is currently unavailable. We are working to improve our data collection processes and aim to improve our disclosures in future years.</t>
  </si>
  <si>
    <t>a. and b. 2023 Sustainability Databook - Responsible value chain tab
c. 2023 Sustainability Databook - Reporting boundaries tab</t>
  </si>
  <si>
    <t>(1) Incidents are included where South32 controls the work location or controls the work activity. Lost time injuries include injuries that result in one or more lost work day after the day of the event.</t>
  </si>
  <si>
    <r>
      <t xml:space="preserve">Closure 
</t>
    </r>
    <r>
      <rPr>
        <sz val="9.5"/>
        <color theme="4"/>
        <rFont val="Arial"/>
        <family val="2"/>
      </rPr>
      <t xml:space="preserve">
Closure is a crucial aspect of our operational lifecycle, and we prioritise effective planning for closure from the early stages of development and throughout our operations life cycle. Through our comprehensive approach to closure, we strive to achieve responsible and sustainable outcomes while meeting regulatory requirements and fulfilling our commitments to all stakeholders. We aim to communicate opportunities in the closure planning and execution process to our host communities, and work towards safe and sustainable environmental outcomes, while also supporting socio-economic outcomes during the closure process.
We review our closure plans annually and conduct comprehensive updates every three years to factor in climate change impacts, evolving operating contexts, legislative requirements, and stakeholder expectations.
This year we have furthered our closure vision and planning processes and continue to work on integrating biodiversity and rehabilitation management into closure planning. Detailed closure engineering studies have begun for operations with less than 10 years before their expected closure date. The studies examine post-mining land uses, current infrastructure and land use, remediation and rehabilitation, and an assessment of the socio-economic impact on communities.</t>
    </r>
  </si>
  <si>
    <r>
      <rPr>
        <i/>
        <sz val="9.5"/>
        <color theme="4"/>
        <rFont val="Arial"/>
        <family val="2"/>
      </rPr>
      <t xml:space="preserve">Tailings 
</t>
    </r>
    <r>
      <rPr>
        <sz val="9.5"/>
        <color theme="4"/>
        <rFont val="Arial"/>
        <family val="2"/>
      </rPr>
      <t xml:space="preserve">
Increased efficiency of processing technologies over time allows some of our operations to recover or recycle economically viable historical tailings materials. 
The safe management of tailings storage facilities (TSFs) is essential to protect the environment and surrounding communities. We are committed to implementing relevant global industry standards at all South32 operated TSFs as part of our focus on operating responsibly. We are also committed to pursuing opportunities that will improve reuse and recovery of our tailings waste streams thus reducing our environmental footprint and closure legacy.
We recognise the potential risks TSFs present to our people, our communities, the environment and shareholders. Our ‘Approach to Tailings Management’ reflects our commitment to safe and responsible management throughout the TSF lifecycle and applies to South32 operated TSFs. Our overarching approach to tailings management is to achieve stable and dense tailings. This involves understanding tailings behaviour, reducing water content at TSFs, and developing innovative construction techniques for these TSFs. We actively look at how we can apply innovative solutions to improve how we manage tailings. We conduct risk assessments at each of our operated TSFs and associated major projects for material risks.
Our approach to tailings management is consistent with the ICMM Tailings Management: Good Practice Guide, which is informed by the requirements of the Global Industry Standard on Tailings Management (GISTM) and the commitments in the ICMM’s Tailings Governance Framework Position Statement, the Australian National Committee on Large Dams (ANCOLD) guidelines, as well as the ICMM Mining Principles. Meeting the requirements of the GISTM is a key focus for South32 and we actively support improvements in tailings management through the ICMM Tailings Working Group, industry conferences and research projects.</t>
    </r>
  </si>
  <si>
    <t xml:space="preserve">Water is a valuable resource that we share and is critical to the sustainability of communities, the environment and our business. In many of the areas where we operate, water is scarce, and we manage risks associated with water security and access for our operations and communities. We are taking near and long-term action to minimise and, where possible, avoid any negative impacts on water availability and quality for the future of our business, local communities, and the environment.
We recognise that water is a vital shared resource with high social, cultural, spiritual, environmental, and economic value. Access to safe drinking water is an internationally recognised human right, essential to the wellbeing and livelihoods of communities. Access to water is integral to the healthy functioning of natural ecosystems and the cultural and spiritual practices of many communities. We have a role to play in, where possible, avoiding and minimising adverse impacts on water availability and quality.
Water is a critical input for our operations where it is primarily used for processing, suppressing dust and managing tailings, as well as for sanitation and catering for our people. Our Approach to Water Stewardship aims to work towards sustainably managing water resources within our operations and contributing to addressing the shared water challenges in the catchments where we operate. As part of our Approach to Water Stewardship, we are committed to working with our communities supporting local communities and working with them on community water issues they may face, now and in the future.
All operations and major projects undertake water monitoring programs within their area of influence. These programs are designed to inform us of changes in ground and surface water quality and flow rates. Local regulatory authorities set compliance requirements through our permits and licences, which are managed through monitoring programs, impact and risk assessments. Where possible, we seek to reuse or recycle to limit our reliance on shared water sources in the catchments where we operate.
Each year we reassess which of our operations are exposed to baseline water stress, using the World Resources Institute’s Aqueduct tool, supplemented by an assessment of local context and catchment conditions. Currently, we have four operations and one development option in areas defined as having baseline water stress: Mozal Aluminium, Worsley Alumina, IMC, HMM and the Hermosa project. For these operations (not considering the Hermosa project) a target was set in FY22 to achieve at least a 10 per cent improvement in water use efficiency by FY27, compared to a baseline of FY21, with a stretch target of more than 15 per cent improvement. During FY23, we planned and implemented activities to meet our FY27 water use efficiency target and integrated prioritised initiatives into our business planning process. Examples include installation of water recirculation infrastructure at our Wessels mine to reclaim additional water previously distributed for evaporation and improving metering at Mozal Aluminium to better inform water efficiency gains. To incentivise achieving our water-related targets, we linked them to our remuneration through inclusion on our business scorecard, a key determinant of the short-term incentive payments we make to all eligible employees. In FY23, the Water Efficiency Target (WET) was to achieve an efficiency improvement of &gt;1 per cent compared to the baseline trajectory set in FY21, or &gt;2 per cent to meet the stretch trajectory. While we exceeded our FY23 stretch target, the pipeline of projects that aim to assist in achieving the FY27 water efficiency trajectory required further consideration.
This year we also embedded our ‘value of water’ project, established in FY22, to improve our long-term water planning. This provides planners with a more holistic and risk-based view of water-related planning to improve decision-making and investment planning. To further strengthen our business planning processes, we enhanced our water supply and demand forecasts considering the risks and opportunities that relate to the future water profile at each of our operations and projects.
</t>
  </si>
  <si>
    <r>
      <rPr>
        <i/>
        <sz val="9.5"/>
        <color theme="4"/>
        <rFont val="Arial"/>
        <family val="2"/>
      </rPr>
      <t xml:space="preserve">Water
</t>
    </r>
    <r>
      <rPr>
        <sz val="9.5"/>
        <color theme="4"/>
        <rFont val="Arial"/>
        <family val="2"/>
      </rPr>
      <t xml:space="preserve">
Water is a valuable resource that we share and is critical to the sustainability of communities, the environment and our business. In many of the areas where we operate, water is scarce, and we manage risks associated with water security and access for our operations and communities. We are taking near and long-term action to minimise and, where possible, avoid any negative impacts on water availability and quality for the future of our business, local communities, and the environment.
We recognise that water is a vital shared resource with high social, cultural, spiritual, environmental, and economic value. Access to safe drinking water is an internationally recognised human right, essential to the wellbeing and livelihoods of communities. Access to water is integral to the healthy functioning of natural ecosystems and the cultural and spiritual practices of many communities. We have a role to play in, where possible, avoiding and minimising adverse impacts on water availability and quality.
Water is a critical input for our operations where it is primarily used for processing, suppressing dust and managing tailings, as well as for sanitation and catering for our people. Our Approach to Water Stewardship aims to work towards sustainably managing water resources within our operations and contributing to addressing the shared water challenges in the catchments where we operate. As part of our Approach to Water Stewardship, we are committed to working with our communities by supporting local communities and working with them on community water issues they may face, now and in the future.
All operations and major projects undertake water monitoring programs within their area of influence. These programs are designed to inform us of changes in ground and surface water quality and flow rates. Local regulatory authorities set compliance requirements through our permits and licences, which are managed through monitoring programs, impact and risk assessments. Where possible, we seek to reuse or recycle to limit our reliance on shared water sources in the catchments where we operate.
Each year we reassess which of our operations are exposed to baseline water stress, using the World Resources Institute’s Aqueduct tool, supplemented by an assessment of local context and catchment conditions.
This year we embedded our ‘value of water’ project, established in FY22, to improve our long-term water planning. This provides planners with a more holistic and risk-based view of water-related planning to improve decision making and investment planning. To further strengthen our business planning processes, we enhanced our water supply and demand forecasts considering the risks and opportunities that relate to the future water profile at each of our operations and projects.</t>
    </r>
    <r>
      <rPr>
        <strike/>
        <sz val="9.5"/>
        <color rgb="FFFF0000"/>
        <rFont val="Arial"/>
        <family val="2"/>
      </rPr>
      <t xml:space="preserve">
</t>
    </r>
  </si>
  <si>
    <t>We completed our first physical climate risk assessments for our operations in FY18 and FY19, and updated these in FY22. The high-level themes that emerged across our operations relate to land and terrain, physical assets and infrastructure, water and transport routes. In FY23, we commenced incorporating the outcomes of our FY22 physical impacts of climate change assessment into our material risk reviews, where physical impacts of climate change were identified as a potential influence on the nature, likelihood or impact of the risk event. The consideration of physical climate risks in the material risk reviews aims to more deeply consider the physical impacts of climate change alongside other threats or hazards, and determine how we can mitigate, transfer, accept or control the risk, inclusive of the physical impacts of climate change. Our internal material risk management standard requires that all material risks be reviewed at least every two years.</t>
  </si>
  <si>
    <t>Anti-Bribery and Corruption Policy</t>
  </si>
  <si>
    <t xml:space="preserve">This tab provides an overview of the approach used for consolidating sustainability data and information for South32's controlled entities and South32-operated joint arrangements (referred to as our operated operations and development options), South32's non-operated joint arrangements, it also outlines the approach taken to account for mergers, acquisitions, and disposal of entities or parts of entities during the reporting year. This tab also provides guidance on the variances in sustainability data collected and disclosed for each of these entities, with any exceptions to these rules provided in the notable inclusions / exclusions. 
</t>
  </si>
  <si>
    <t>Nothing is more important than the health, safety and wellbeing of our people. We are committed to working together safely, and continuously improving how we work by embedding safe and sustainable business practices throughout our business and work routines every day.
Incident classification definitions are applied uniformly across our workforce. We have adopted the United States Government Occupational Safety and Health Administration (OSHA) and the ICMM guidelines for the recording and reporting of occupational injuries and illnesses. 
We use leading and lagging indicators to measure our health and safety performance, and disclose incidents where South32 controls the work location or the work activity - shown in the tables below.</t>
  </si>
  <si>
    <r>
      <t>Top five risk categories for actual and potential significant events reported</t>
    </r>
    <r>
      <rPr>
        <vertAlign val="superscript"/>
        <sz val="9.5"/>
        <color theme="4"/>
        <rFont val="Arial"/>
        <family val="2"/>
        <scheme val="minor"/>
      </rPr>
      <t>(1)</t>
    </r>
  </si>
  <si>
    <t xml:space="preserve">Our people are fundamental to our success. We seek to attract, develop and retain talented people who have a shared belief in our purpose and values. We are focused on fostering a safe, high-performance and values based organisational culture for our engaged, inclusive and diverse workforce. Our culture is a product of our people and systems, and is reflected in the way we work, the decisions we take, the courage we show and the legacy we leave.
The metrics we use to measure our performance are shown in the tables below. </t>
  </si>
  <si>
    <t xml:space="preserve">We are a global business with a local focus, and committed to building meaningful relationships in the communities where we operate. We actively engage with stakeholders to understand their interests and aspirations and identify opportunities to work together with the aim of creating shared value.
The metrics we use to measure our performance are shown in the tables below. </t>
  </si>
  <si>
    <t xml:space="preserve">We seek to create value in the communities where we have a presence and make a positive contribution to society by producing the commodities required in a low-carbon future, paying taxes and royalties, providing jobs, developing local suppliers, investing in community programs and providing returns to shareholders.
The metrics we use to measure our performance are shown in the tables below. </t>
  </si>
  <si>
    <t xml:space="preserve">Our commitment to respecting human rights is a vital part of our approach to sustainability, not only because it is the right thing to do, but because it reflects our values and is critical to sustainable business practice. We manage human, environmental and security risks to protect people and safeguard their rights.
The metrics we use to measure our performance are shown in the tables below. </t>
  </si>
  <si>
    <t xml:space="preserve">(1) Countries with an extreme risk according to the Verisk Maplecroft Child Labour Index 2023. In FY23, Mozambique is identified as having an extreme country-level risk of child labour. A HRIA was conducted for the Mozal Aluminium operations and there were no findings or recommendations regarding child labour.
(2) Verisk Maplecroft Modern Slavery Index 2023 (incorporates slavery, servitude, trafficking in persons and forced or compulsory labour). </t>
  </si>
  <si>
    <t xml:space="preserve">We seek to apply responsible business practices throughout our value chain by sourcing responsibly and enhancing product stewardship. Our aim is to build strong, mutually beneficial relationships with stakeholders and to work with suppliers and customers whose values and conduct align with ours.
The metrics we use to measure our performance are shown in the table below. </t>
  </si>
  <si>
    <t>Our approach to climate change is integrated with our strategy and is designed to protect and unlock long-term value, build operational resilience, and enhance our competitiveness in a low-carbon world. As a global mining and metals company, we have an important role to play in responding to the risks and opportunities of climate change: to produce commodities that are critical in the transition to a low-carbon world; and to do so in a way that seeks to minimise our impact.</t>
  </si>
  <si>
    <r>
      <t>(1) Biogenic sources are included in 'Other Sources', including biomass consumed at Worsley Alumina. 
(2) Includes emissions from biodiesel. 
(3) FY21 adjusted Scope 1 and 2 GHG emissions excluding SAEC and TEMCO are 20.7 Mt CO</t>
    </r>
    <r>
      <rPr>
        <vertAlign val="subscript"/>
        <sz val="8"/>
        <color theme="4"/>
        <rFont val="Arial"/>
        <family val="2"/>
      </rPr>
      <t>2</t>
    </r>
    <r>
      <rPr>
        <sz val="8"/>
        <color theme="4"/>
        <rFont val="Arial"/>
        <family val="2"/>
      </rPr>
      <t>-e.</t>
    </r>
  </si>
  <si>
    <t>Immediate global action, focused on the energy sector, to limit global warming to 1.5°C.</t>
  </si>
  <si>
    <r>
      <t>Net zero CO</t>
    </r>
    <r>
      <rPr>
        <vertAlign val="subscript"/>
        <sz val="9.5"/>
        <color rgb="FF304242"/>
        <rFont val="Arial"/>
        <family val="2"/>
      </rPr>
      <t>2</t>
    </r>
    <r>
      <rPr>
        <sz val="9.5"/>
        <color rgb="FF304242"/>
        <rFont val="Arial"/>
        <family val="2"/>
      </rPr>
      <t xml:space="preserve"> emissions for the energy sector by 2050. </t>
    </r>
  </si>
  <si>
    <r>
      <t>1.5Gt CO</t>
    </r>
    <r>
      <rPr>
        <vertAlign val="subscript"/>
        <sz val="9.5"/>
        <color rgb="FF304242"/>
        <rFont val="Arial"/>
        <family val="2"/>
      </rPr>
      <t>2</t>
    </r>
    <r>
      <rPr>
        <sz val="9.5"/>
        <color rgb="FF304242"/>
        <rFont val="Arial"/>
        <family val="2"/>
      </rPr>
      <t xml:space="preserve"> in 2050. </t>
    </r>
  </si>
  <si>
    <r>
      <t>US$250 per tonne of CO</t>
    </r>
    <r>
      <rPr>
        <vertAlign val="subscript"/>
        <sz val="9.5"/>
        <color rgb="FF304242"/>
        <rFont val="Arial"/>
        <family val="2"/>
      </rPr>
      <t>2</t>
    </r>
    <r>
      <rPr>
        <sz val="9.5"/>
        <color rgb="FF304242"/>
        <rFont val="Arial"/>
        <family val="2"/>
      </rPr>
      <t>-e for advanced economies with net zero emissions pledges; US$200 per tonne of CO</t>
    </r>
    <r>
      <rPr>
        <vertAlign val="subscript"/>
        <sz val="9.5"/>
        <color rgb="FF304242"/>
        <rFont val="Arial"/>
        <family val="2"/>
      </rPr>
      <t>2</t>
    </r>
    <r>
      <rPr>
        <sz val="9.5"/>
        <color rgb="FF304242"/>
        <rFont val="Arial"/>
        <family val="2"/>
      </rPr>
      <t>-e for emerging market and developing economies with new zero emissions pledges; US$180 per tonne of CO</t>
    </r>
    <r>
      <rPr>
        <vertAlign val="subscript"/>
        <sz val="9.5"/>
        <color rgb="FF304242"/>
        <rFont val="Arial"/>
        <family val="2"/>
      </rPr>
      <t>2</t>
    </r>
    <r>
      <rPr>
        <sz val="9.5"/>
        <color rgb="FF304242"/>
        <rFont val="Arial"/>
        <family val="2"/>
      </rPr>
      <t>-e for other emerging market and developing economies in 2050.</t>
    </r>
  </si>
  <si>
    <t>Renewable capacity grows exponentially, especially solar.</t>
  </si>
  <si>
    <t>Rapid electrification, with the car fleet almost fully electrified worldwide by 2050 (the remainder are hydrogen-powered cars).</t>
  </si>
  <si>
    <t xml:space="preserve">Since 2019, South32 has undertaken an annual review of our member industry associations’ policies on climate change and published our findings in our sustainability disclosures. This year's review, supported by an external consultant, covers the period 1 July 2022 to 30 June 2023, considering available public documentation including traditional and social media, speeches, submissions, website content and public statements. Data was extracted and filtered utilising Artificial Intelligence technology, and reviewed against evaluation guidelines. The review also considers analysis and reporting of industry association advocacy by InfluenceMap, an independent body mapping climate policy engagement of industry associations. Findings were assessed against South32's climate change positions (see page 116 of our 2023 Sustainable Development Report), to evaluate potential misalignment and any subsequent action required.
</t>
  </si>
  <si>
    <r>
      <t>76,260</t>
    </r>
    <r>
      <rPr>
        <vertAlign val="superscript"/>
        <sz val="9.5"/>
        <color theme="4"/>
        <rFont val="Arial"/>
        <family val="2"/>
        <scheme val="minor"/>
      </rPr>
      <t>(5)</t>
    </r>
  </si>
  <si>
    <t xml:space="preserve">We recognise the importance of protecting biodiversity and ecosystem services and aim to achieve no net loss for all new projects and major expansions. It is our responsibility to minimise the
impacts to the environment and to rehabilitate land disturbed by our activities.
The metrics we use to measure our performance are shown in the tables below. </t>
  </si>
  <si>
    <t xml:space="preserve">We are committed to reducing waste generated from our operations and managing contamination and other air emissions to minimise any impact on neighbouring communities and the environment. The safe management of waste and other emissions from our operations and projects, including managing contamination risks,
is essential to operating responsibly.
The metrics we use to measure our performance are shown in the tables below. </t>
  </si>
  <si>
    <t>2023 Sustainable Development Report - People and culture (page 28-33)</t>
  </si>
  <si>
    <t>2023 Sustainable Development Report - Partnering with communities (page 35-40)
2023 Sustainable Development Report - Our societal contribution (page 41-47)</t>
  </si>
  <si>
    <t>2023 Sustainable Development Report - Partnering with communities (page 35-40)</t>
  </si>
  <si>
    <t>2023 Sustainable Development Report - Our societal contribution (page 41-47)</t>
  </si>
  <si>
    <t>2023 Sustainable Development Report - Human rights (page 52-56)
2023 Sustainable Development Report - Responsible value chain (page 57-61)</t>
  </si>
  <si>
    <t>2023 Sustainable Development Report - Responsible value chain (page 57-61)</t>
  </si>
  <si>
    <t>2023 Sustainability Databook - Industry Associations tab
2023 Sustainable Development Report - Addressing climate change (page 116)</t>
  </si>
  <si>
    <r>
      <t xml:space="preserve">2023 Sustainable Development Report - Our societal contribution (page 41-47)
2023 Sustainable Development Report - Addressing climate change (page 87-117)
2023 Modern Slavery Statement available at </t>
    </r>
    <r>
      <rPr>
        <i/>
        <sz val="9.5"/>
        <color theme="4"/>
        <rFont val="Arial"/>
        <family val="2"/>
        <scheme val="minor"/>
      </rPr>
      <t>www.south32.net</t>
    </r>
  </si>
  <si>
    <r>
      <t xml:space="preserve">2023 Sustainable Development Report - Health and safety (page </t>
    </r>
    <r>
      <rPr>
        <sz val="9.5"/>
        <color theme="4"/>
        <rFont val="Arial"/>
        <family val="2"/>
        <scheme val="minor"/>
      </rPr>
      <t>20-27)
2023 Sustainable Development Report - Tailings (page 74-77)</t>
    </r>
  </si>
  <si>
    <r>
      <t xml:space="preserve">2023 Sustainable Development Report - Biodiversity (page </t>
    </r>
    <r>
      <rPr>
        <sz val="9.5"/>
        <color theme="4"/>
        <rFont val="Arial"/>
        <family val="2"/>
        <scheme val="minor"/>
      </rPr>
      <t>68-73)
2023 Sustainable Development Report - Tailings (page 74-77)</t>
    </r>
  </si>
  <si>
    <t>2023 Sustainable Development Report - Our sustainability approach (page 12-18)</t>
  </si>
  <si>
    <r>
      <t xml:space="preserve">2023 Sustainable Development Report - Our societal contribution (page 41-47)
2023 Tax Transparency and Payments to Governments report available at </t>
    </r>
    <r>
      <rPr>
        <i/>
        <u/>
        <sz val="9.5"/>
        <color theme="4"/>
        <rFont val="Arial"/>
        <family val="2"/>
      </rPr>
      <t>www.south32.net</t>
    </r>
  </si>
  <si>
    <t>2023 Sustainable Development Report - Our sustainability approach (page 12-18)
2023 Sustainability Databook - Assurance tab</t>
  </si>
  <si>
    <r>
      <t xml:space="preserve">2023 Sustainable Development Report - Ethics and business integrity (page 49-51)
Our Code of Business Conduct (and Speak Up Policy) at </t>
    </r>
    <r>
      <rPr>
        <i/>
        <u/>
        <sz val="9.5"/>
        <color theme="4"/>
        <rFont val="Arial"/>
        <family val="2"/>
      </rPr>
      <t>www.south32.net</t>
    </r>
  </si>
  <si>
    <r>
      <t xml:space="preserve">2023 Sustainable Development Report - Ethics and business integrity (page 49-51)
Anti-bribery and corruption at </t>
    </r>
    <r>
      <rPr>
        <i/>
        <sz val="9.5"/>
        <color theme="4"/>
        <rFont val="Arial"/>
        <family val="2"/>
      </rPr>
      <t>www.south32.net</t>
    </r>
    <r>
      <rPr>
        <sz val="9.5"/>
        <color theme="4"/>
        <rFont val="Arial"/>
        <family val="2"/>
      </rPr>
      <t xml:space="preserve">
Our Code of Business Conduct (and Speak Up Policy) at </t>
    </r>
    <r>
      <rPr>
        <i/>
        <u/>
        <sz val="9.5"/>
        <color theme="4"/>
        <rFont val="Arial"/>
        <family val="2"/>
      </rPr>
      <t>www.south32.net</t>
    </r>
  </si>
  <si>
    <r>
      <t xml:space="preserve">2023 Sustainable Development Report - Our sustainability approach (page 12-18)
2023 Sustainability Databook - ICMM Mining Principles tab
Sustainability Policy at </t>
    </r>
    <r>
      <rPr>
        <i/>
        <u/>
        <sz val="9.5"/>
        <color theme="4"/>
        <rFont val="Arial"/>
        <family val="2"/>
      </rPr>
      <t>www.south32.net</t>
    </r>
    <r>
      <rPr>
        <sz val="9.5"/>
        <color theme="4"/>
        <rFont val="Arial"/>
        <family val="2"/>
      </rPr>
      <t xml:space="preserve">
Industry associations at </t>
    </r>
    <r>
      <rPr>
        <i/>
        <u/>
        <sz val="9.5"/>
        <color theme="4"/>
        <rFont val="Arial"/>
        <family val="2"/>
      </rPr>
      <t>www.south32.net</t>
    </r>
  </si>
  <si>
    <r>
      <t xml:space="preserve">2023 Sustainable Development Report - Our sustainability approach (page 12-18)
2023 Corporate Governance Statement - Board Committees (page 8-11)
Board Charter available at </t>
    </r>
    <r>
      <rPr>
        <i/>
        <u/>
        <sz val="9.5"/>
        <color theme="4"/>
        <rFont val="Arial"/>
        <family val="2"/>
      </rPr>
      <t>www.south32.net</t>
    </r>
    <r>
      <rPr>
        <i/>
        <sz val="9.5"/>
        <color theme="4"/>
        <rFont val="Arial"/>
        <family val="2"/>
      </rPr>
      <t xml:space="preserve">
</t>
    </r>
    <r>
      <rPr>
        <sz val="9.5"/>
        <color theme="4"/>
        <rFont val="Arial"/>
        <family val="2"/>
      </rPr>
      <t xml:space="preserve">Sustainability Committee Terms of Reference at </t>
    </r>
    <r>
      <rPr>
        <i/>
        <u/>
        <sz val="9.5"/>
        <color theme="4"/>
        <rFont val="Arial"/>
        <family val="2"/>
      </rPr>
      <t>www.south32.net</t>
    </r>
  </si>
  <si>
    <r>
      <t xml:space="preserve">Sustainability and Business Conduct - Minimum Supplier Requirements at </t>
    </r>
    <r>
      <rPr>
        <i/>
        <u/>
        <sz val="9.5"/>
        <color theme="4"/>
        <rFont val="Arial"/>
        <family val="2"/>
      </rPr>
      <t>www.south32.net</t>
    </r>
    <r>
      <rPr>
        <sz val="9.5"/>
        <color theme="4"/>
        <rFont val="Arial"/>
        <family val="2"/>
      </rPr>
      <t xml:space="preserve">
Our Code of Business Conduct (and Speak Up Policy) at </t>
    </r>
    <r>
      <rPr>
        <i/>
        <u/>
        <sz val="9.5"/>
        <color theme="4"/>
        <rFont val="Arial"/>
        <family val="2"/>
      </rPr>
      <t>www.south32.net</t>
    </r>
    <r>
      <rPr>
        <i/>
        <sz val="9.5"/>
        <color theme="4"/>
        <rFont val="Arial"/>
        <family val="2"/>
      </rPr>
      <t xml:space="preserve">
</t>
    </r>
    <r>
      <rPr>
        <sz val="9.5"/>
        <color theme="4"/>
        <rFont val="Arial"/>
        <family val="2"/>
      </rPr>
      <t>2023 Sustainable Development Report - Responsible value chain (page 57-61)</t>
    </r>
  </si>
  <si>
    <r>
      <t xml:space="preserve">Our Approach to Human Rights available at </t>
    </r>
    <r>
      <rPr>
        <i/>
        <u/>
        <sz val="9.5"/>
        <color theme="4"/>
        <rFont val="Arial"/>
        <family val="2"/>
      </rPr>
      <t>www.south32.net</t>
    </r>
    <r>
      <rPr>
        <sz val="9.5"/>
        <color theme="4"/>
        <rFont val="Arial"/>
        <family val="2"/>
      </rPr>
      <t xml:space="preserve">
2023 Sustainable Development Report - Human rights (page 52-56)</t>
    </r>
  </si>
  <si>
    <t>2023 Sustainable Development Report - Partnering with communities (page 35-40)
2023 Sustainability Databook - Partnering with communities tab</t>
  </si>
  <si>
    <r>
      <t xml:space="preserve">Our Approach to Human Rights available at </t>
    </r>
    <r>
      <rPr>
        <i/>
        <u/>
        <sz val="9.5"/>
        <color theme="4"/>
        <rFont val="Arial"/>
        <family val="2"/>
      </rPr>
      <t>www.south32.net</t>
    </r>
    <r>
      <rPr>
        <sz val="9.5"/>
        <color theme="4"/>
        <rFont val="Arial"/>
        <family val="2"/>
      </rPr>
      <t xml:space="preserve">
2023 Sustainable Development Report - Human rights (page 52-56)
2023 Sustainability Databook - Human rights tab</t>
    </r>
  </si>
  <si>
    <r>
      <t xml:space="preserve">2023 Sustainable Development Report - Our societal contribution (page 41-47)
Remuneration Committee Terms of Reference available at </t>
    </r>
    <r>
      <rPr>
        <i/>
        <u/>
        <sz val="9.5"/>
        <color theme="4"/>
        <rFont val="Arial"/>
        <family val="2"/>
      </rPr>
      <t>www.south32.net</t>
    </r>
  </si>
  <si>
    <r>
      <t xml:space="preserve">2023 Sustainable Development Report - Partnering with communities (page 35-40)
2023 Sustainability Databook - Stakeholder engagement tab
Our Approach to Cultural Heritage at </t>
    </r>
    <r>
      <rPr>
        <i/>
        <u/>
        <sz val="9.5"/>
        <color theme="4"/>
        <rFont val="Arial"/>
        <family val="2"/>
      </rPr>
      <t xml:space="preserve">www.south32.net
</t>
    </r>
    <r>
      <rPr>
        <sz val="9.5"/>
        <color theme="4"/>
        <rFont val="Arial"/>
        <family val="2"/>
      </rPr>
      <t xml:space="preserve">Our Approach to Indigenous, Traditional and Tribal Peoples Engagement at </t>
    </r>
    <r>
      <rPr>
        <i/>
        <u/>
        <sz val="9.5"/>
        <color theme="4"/>
        <rFont val="Arial"/>
        <family val="2"/>
      </rPr>
      <t>www.south32.net</t>
    </r>
  </si>
  <si>
    <r>
      <t xml:space="preserve">2023 Sustainable Development Report - Partnering with communities (page 35-40)
Our Approach to Cultural Heritage at </t>
    </r>
    <r>
      <rPr>
        <i/>
        <u/>
        <sz val="9.5"/>
        <color theme="4"/>
        <rFont val="Arial"/>
        <family val="2"/>
      </rPr>
      <t>www.south32.net</t>
    </r>
    <r>
      <rPr>
        <sz val="9.5"/>
        <color theme="4"/>
        <rFont val="Arial"/>
        <family val="2"/>
      </rPr>
      <t xml:space="preserve">
Our Approach to Indigenous, Traditional and Tribal Peoples Engagement at www.south32.net</t>
    </r>
  </si>
  <si>
    <r>
      <t xml:space="preserve">2023 Sustainable Development Report - People and culture (page 28-33)
Inclusion and Diversity Policy at </t>
    </r>
    <r>
      <rPr>
        <i/>
        <u/>
        <sz val="9.5"/>
        <color theme="4"/>
        <rFont val="Arial"/>
        <family val="2"/>
      </rPr>
      <t>www.south32.net</t>
    </r>
  </si>
  <si>
    <t xml:space="preserve">2023 Sustainable Development Report - Partnering with communities (page 35-40)
2023 Sustainable Development Report - Water (page 63-67)
2023 Sustainable Development Report - Biodiversity page 68-73)
</t>
  </si>
  <si>
    <r>
      <t xml:space="preserve">2023 Conflict Minerals Statement available at </t>
    </r>
    <r>
      <rPr>
        <i/>
        <u/>
        <sz val="9.5"/>
        <color theme="4"/>
        <rFont val="Arial"/>
        <family val="2"/>
      </rPr>
      <t>www.south32.net</t>
    </r>
    <r>
      <rPr>
        <i/>
        <sz val="9.5"/>
        <color theme="4"/>
        <rFont val="Arial"/>
        <family val="2"/>
      </rPr>
      <t xml:space="preserve">
</t>
    </r>
    <r>
      <rPr>
        <sz val="9.5"/>
        <color theme="4"/>
        <rFont val="Arial"/>
        <family val="2"/>
      </rPr>
      <t xml:space="preserve">2023 Sustainable Development Report - Human rights (page 52-56)
</t>
    </r>
  </si>
  <si>
    <r>
      <t xml:space="preserve">2023 Sustainable Development Report - Our sustainability approach - Risk management  (page 17)
Risk Management Framework available at </t>
    </r>
    <r>
      <rPr>
        <i/>
        <u/>
        <sz val="9.5"/>
        <color theme="4"/>
        <rFont val="Arial"/>
        <family val="2"/>
      </rPr>
      <t>www.south32.net</t>
    </r>
    <r>
      <rPr>
        <u/>
        <sz val="9.5"/>
        <color theme="4"/>
        <rFont val="Arial"/>
        <family val="2"/>
      </rPr>
      <t xml:space="preserve">
</t>
    </r>
    <r>
      <rPr>
        <sz val="9.5"/>
        <color theme="4"/>
        <rFont val="Arial"/>
        <family val="2"/>
      </rPr>
      <t xml:space="preserve">Sustainability Policy available at </t>
    </r>
    <r>
      <rPr>
        <i/>
        <u/>
        <sz val="9.5"/>
        <color theme="4"/>
        <rFont val="Arial"/>
        <family val="2"/>
      </rPr>
      <t>www.south32.net</t>
    </r>
  </si>
  <si>
    <t>2022 Sustainable Development Report - Health and safety (page 20-27)</t>
  </si>
  <si>
    <t>2023 Sustainable Development Report - Health and safety (page 20-27)
2023 Sustainability Databook - Health and safety tab</t>
  </si>
  <si>
    <t>2023 Sustainable Development Report - Health and safety (page 20-27)</t>
  </si>
  <si>
    <t>2023 Sustainable Development Report - Closure (page 83-86)</t>
  </si>
  <si>
    <r>
      <t xml:space="preserve">2023 Sustainable Development Report - Water (page 63-67)
Our Approach to Water Stewardship at </t>
    </r>
    <r>
      <rPr>
        <i/>
        <u/>
        <sz val="9.5"/>
        <color theme="4"/>
        <rFont val="Arial"/>
        <family val="2"/>
      </rPr>
      <t>www.south32.net</t>
    </r>
  </si>
  <si>
    <r>
      <t xml:space="preserve">2023 Sustainable Development Report - Tailings (page 74-77)
Principle 15.1 Public Disclosure for Worsley Alumina report at </t>
    </r>
    <r>
      <rPr>
        <i/>
        <u/>
        <sz val="9.5"/>
        <color theme="4"/>
        <rFont val="Arial"/>
        <family val="2"/>
      </rPr>
      <t>www.south32.net</t>
    </r>
    <r>
      <rPr>
        <i/>
        <sz val="9.5"/>
        <color theme="4"/>
        <rFont val="Arial"/>
        <family val="2"/>
      </rPr>
      <t xml:space="preserve">
</t>
    </r>
    <r>
      <rPr>
        <sz val="9.5"/>
        <color theme="4"/>
        <rFont val="Arial"/>
        <family val="2"/>
      </rPr>
      <t>2023 Sustainability Databook - ICMM Conformance Protocols tab</t>
    </r>
  </si>
  <si>
    <t xml:space="preserve">2023 Sustainable Development Report - Waste, contamination and other emissions (page 78-82)
</t>
  </si>
  <si>
    <r>
      <t xml:space="preserve">2023 Sustainable Development Report - Addressing climate change (page 87-117)
2023 Sustainability Databook - Emissions methodology tab
2023 Sustainability Databook - GHG emissions tab
Climate Change Action Plan (CCAP) at </t>
    </r>
    <r>
      <rPr>
        <i/>
        <u/>
        <sz val="9.5"/>
        <color theme="4"/>
        <rFont val="Arial"/>
        <family val="2"/>
      </rPr>
      <t>www.south32.net</t>
    </r>
  </si>
  <si>
    <t>2023 Sustainable Development Report - Biodiversity (page 68-73)</t>
  </si>
  <si>
    <t>2023 Sustainable Development Report - Waste, contamination and other emissions (page 78-82)</t>
  </si>
  <si>
    <r>
      <t xml:space="preserve">2023 Sustainable Development Report - Responsible value chain (page 57-61)
Responsible value chain at </t>
    </r>
    <r>
      <rPr>
        <i/>
        <u/>
        <sz val="9.5"/>
        <color theme="4"/>
        <rFont val="Arial"/>
        <family val="2"/>
      </rPr>
      <t>www.south32.net</t>
    </r>
  </si>
  <si>
    <t>2023 Sustainable Development Report - Partnering with communities (page 35-40)
2023 Sustainable Development Report - Human rights (page 52-56)
2023 Sustainable Development Report - Responsible value chain (page 57-61)</t>
  </si>
  <si>
    <t>2023 Sustainable Development Report - Ethics and business integrity (page 49-51)</t>
  </si>
  <si>
    <t>2023 Sustainable Development Report - Health and safety (page 20-27)
2023 Sustainable Development Report - Our societal contribution (page 41-47)</t>
  </si>
  <si>
    <t xml:space="preserve">2023 Sustainable Development Report - People and culture (page 28-33)
2023 Sustainable Development Report - Our societal contribution (page 41-47)
2023 Sustainable Development Report - Responsible value chain (page 57-61) </t>
  </si>
  <si>
    <t>2023 Sustainable Development Report - People and culture (page 28-33)
2023 Sustainable Development Report - Our societal contribution (page 41-47)</t>
  </si>
  <si>
    <t>2023 Sustainable Development Report - Water (page 63-67)</t>
  </si>
  <si>
    <t>2023 Sustainable Development Report - Addressing climate change (page 87-117)</t>
  </si>
  <si>
    <t>2023 Sustainable Development Report - People and culture (page 28-33)
2023 Sustainable Development Report - Partnering with communities (page 35-40)
2023 Sustainable Development Report - Our societal contribution (page 41-47)</t>
  </si>
  <si>
    <t>2023 Sustainable Development Report - People and culture (page 28-33)
2023 Sustainable Development Report - Partnering with communities (page 35-40)
2023 Sustainable Development Report - Our societal contribution (page 41-47)
2023 Sustainable Development Report - Ethics and business integrity (page 49-51)</t>
  </si>
  <si>
    <t>2023 Sustainable Development Report - Biodiversity (page 68-73)
2023 Sustainable Development Report - Closure (page 83-86)</t>
  </si>
  <si>
    <t xml:space="preserve">2023 Sustainable Development Report - Closure (page 83-86)
</t>
  </si>
  <si>
    <t>2023 Sustainable Development Report - Tailings (page 74-77)</t>
  </si>
  <si>
    <t xml:space="preserve">2023 Sustainable Development Report - Responsible value chain (page 57-61) 
2023 Sustainable Development Report - Our sustainability approach  (page 12-18) </t>
  </si>
  <si>
    <t>2023 Sustainable Development Report - Partnering with communities (page 35-40)
2023 Sustainable Development Report - Our societal contribution (page 41-47)
2023 Sustainable Development Report - Responsible value chain (page 57-61)
2023 Sustainable Development Report - Biodiversity (page 68-73)
2023 Sustainable Development Report - Closure (page 83-86)
2023 Sustainable Development Report - Addressing climate change (page 87-117)</t>
  </si>
  <si>
    <t xml:space="preserve">a. 2023 Sustainable Development Report - About this report (inside front cover)
b. 2023 Annual Report - Shareholder Information (page 178-180)
c. and d. 2023 Sustainable Development Report - Where we operate (page 6-7)
</t>
  </si>
  <si>
    <r>
      <t xml:space="preserve">a. 2023 Corporate Governance Statement - Our corporate governance framework (page 4);
b. 2023 Corporate Governance Statement - Board Committees (page 8-11); and Sustainability Committee Terms of Reference available at </t>
    </r>
    <r>
      <rPr>
        <i/>
        <u/>
        <sz val="9.5"/>
        <color theme="4"/>
        <rFont val="Arial"/>
        <family val="2"/>
      </rPr>
      <t>www.south32.net</t>
    </r>
    <r>
      <rPr>
        <sz val="9.5"/>
        <color theme="4"/>
        <rFont val="Arial"/>
        <family val="2"/>
      </rPr>
      <t xml:space="preserve">
c. 2023 Corporate Governance Statement - Board structure, composition, appointments and education (page 12-16); 2023 Annual Report - Board of Directors (page 66-70); and 2023 Annual Report - Directors' Report (page 71-75)</t>
    </r>
  </si>
  <si>
    <r>
      <t xml:space="preserve">a. and b. 2032 Corporate Governance Statement - Director appointment process and Board renewal (page 16); and Board Charter available at </t>
    </r>
    <r>
      <rPr>
        <i/>
        <u/>
        <sz val="9.5"/>
        <color theme="4"/>
        <rFont val="Arial"/>
        <family val="2"/>
      </rPr>
      <t>www.south32.net</t>
    </r>
  </si>
  <si>
    <r>
      <t xml:space="preserve">a. 2023 Corporate Governance Statement - Conflicts of interest (page 19); 
Board Charter available at </t>
    </r>
    <r>
      <rPr>
        <i/>
        <sz val="9.5"/>
        <color theme="4"/>
        <rFont val="Arial"/>
        <family val="2"/>
      </rPr>
      <t xml:space="preserve">www.south32.net; </t>
    </r>
    <r>
      <rPr>
        <sz val="9.5"/>
        <color theme="4"/>
        <rFont val="Arial"/>
        <family val="2"/>
      </rPr>
      <t xml:space="preserve">and Code of Business Conduct (and Speak Up Policy) available at </t>
    </r>
    <r>
      <rPr>
        <i/>
        <u/>
        <sz val="9.5"/>
        <color theme="4"/>
        <rFont val="Arial"/>
        <family val="2"/>
      </rPr>
      <t>www.south32.net</t>
    </r>
    <r>
      <rPr>
        <i/>
        <sz val="9.5"/>
        <color theme="4"/>
        <rFont val="Arial"/>
        <family val="2"/>
      </rPr>
      <t xml:space="preserve">
</t>
    </r>
    <r>
      <rPr>
        <sz val="9.5"/>
        <color theme="4"/>
        <rFont val="Arial"/>
        <family val="2"/>
      </rPr>
      <t>b. 2023 Annual Report - Board of Directors (page 66-70); and 2023 Annual Report - Financial Report - Note 29. Related party transactions (page 161)</t>
    </r>
  </si>
  <si>
    <t xml:space="preserve">a. 2023 Corporate Governance Statement - Our commitment to act ethically, responsibly and lawfully (page 18-19); and 2023 Sustainable Development Report - Ethics and business integrity (page 49-51). </t>
  </si>
  <si>
    <t>a. 2023 Corporate Governance Statement - Climate change governance (page 11); and 2023 Corporate Governance Statement - Board structure, composition, appointments, and education (page 12-16)</t>
  </si>
  <si>
    <t xml:space="preserve">a., b. and c.  2023 Corporate Governance Statement - Evaluating Board performance (page 16-17); </t>
  </si>
  <si>
    <t>a. and b. 2023 Annual Report - Remuneration report (page 78-103)</t>
  </si>
  <si>
    <r>
      <t xml:space="preserve">a. 2023 Annual Report - Remuneration report (page 78-103)
b. 2023 Annual General Meeting 27 October 2022 results of meeting, available at </t>
    </r>
    <r>
      <rPr>
        <i/>
        <u/>
        <sz val="9.5"/>
        <color theme="4"/>
        <rFont val="Arial"/>
        <family val="2"/>
      </rPr>
      <t>www.south32.net</t>
    </r>
    <r>
      <rPr>
        <i/>
        <sz val="9.5"/>
        <color theme="4"/>
        <rFont val="Arial"/>
        <family val="2"/>
      </rPr>
      <t xml:space="preserve">
</t>
    </r>
  </si>
  <si>
    <t>a., and c. 2023 Annual Report - Remuneration report (page 82); and 2023 Sustainability Databook - People and Culture tab</t>
  </si>
  <si>
    <t>2023 Sustainable Development Report - From the CEO (page 10-11)</t>
  </si>
  <si>
    <r>
      <t xml:space="preserve">a. 2023 Sustainability Databook - Industry associations tab; 2023 Sustainable Development Report - Addressing climate change (page 116); and Industry Associations available at </t>
    </r>
    <r>
      <rPr>
        <i/>
        <u/>
        <sz val="9.5"/>
        <color theme="4"/>
        <rFont val="Arial"/>
        <family val="2"/>
      </rPr>
      <t>www.south32.net</t>
    </r>
  </si>
  <si>
    <t>a. 2023 Sustainability Databook - Stakeholder engagement tab; and 2023 Sustainable Development Report - Stakeholders and collaboration (page 15)</t>
  </si>
  <si>
    <t>a. and b. 2023 Sustainable Development Report - About this report (inside front cover),  Materiality assessment (page 16) and Sustainability reporting (page 18)</t>
  </si>
  <si>
    <t>a. 2023 Sustainable Development Report - Our sustainability approach (page 13 and 16); 
b. 2023 Sustainable Development Report - About this report (inside front cover); and 2023 Sustainable Development Report - Materiality assessment (page 16)</t>
  </si>
  <si>
    <r>
      <t xml:space="preserve">a. and b. 2023 Sustainable Development Report - Health and safety (page 20-27); 2023 Sustainability Databook - Health and safety tab; and Health and Safety available at </t>
    </r>
    <r>
      <rPr>
        <i/>
        <u/>
        <sz val="9.5"/>
        <color theme="4"/>
        <rFont val="Arial"/>
        <family val="2"/>
      </rPr>
      <t>www.south32.net</t>
    </r>
  </si>
  <si>
    <r>
      <t xml:space="preserve">a., b., c. and d. 2023 Sustainable Development Report - Health and safety (page 20-27); and Health and Safety available at </t>
    </r>
    <r>
      <rPr>
        <i/>
        <u/>
        <sz val="9.5"/>
        <color theme="4"/>
        <rFont val="Arial"/>
        <family val="2"/>
      </rPr>
      <t>www.south32.net</t>
    </r>
    <r>
      <rPr>
        <i/>
        <sz val="9.5"/>
        <color theme="4"/>
        <rFont val="Arial"/>
        <family val="2"/>
      </rPr>
      <t xml:space="preserve">
</t>
    </r>
    <r>
      <rPr>
        <sz val="9.5"/>
        <color theme="4"/>
        <rFont val="Arial"/>
        <family val="2"/>
      </rPr>
      <t xml:space="preserve">
</t>
    </r>
  </si>
  <si>
    <r>
      <t xml:space="preserve">2023 Sustainable Development Report - Health and safety (page 20-27); and Health and Safety available at </t>
    </r>
    <r>
      <rPr>
        <i/>
        <u/>
        <sz val="9.5"/>
        <color theme="4"/>
        <rFont val="Arial"/>
        <family val="2"/>
      </rPr>
      <t xml:space="preserve">www.south32.net
</t>
    </r>
    <r>
      <rPr>
        <sz val="9.5"/>
        <color theme="4"/>
        <rFont val="Arial"/>
        <family val="2"/>
      </rPr>
      <t xml:space="preserve">
</t>
    </r>
  </si>
  <si>
    <r>
      <t xml:space="preserve">a. and b., 2023 Sustainable Development Report - Health and safety (page 20-27); and Health and Safety available at </t>
    </r>
    <r>
      <rPr>
        <i/>
        <u/>
        <sz val="9.5"/>
        <color theme="4"/>
        <rFont val="Arial"/>
        <family val="2"/>
      </rPr>
      <t xml:space="preserve">www.south32.net
</t>
    </r>
    <r>
      <rPr>
        <sz val="9.5"/>
        <color theme="4"/>
        <rFont val="Arial"/>
        <family val="2"/>
      </rPr>
      <t xml:space="preserve">
</t>
    </r>
  </si>
  <si>
    <r>
      <t xml:space="preserve">2023 Sustainable Development Report - Health and safety (page 20-27); and Health and Safety available at </t>
    </r>
    <r>
      <rPr>
        <i/>
        <u/>
        <sz val="9.5"/>
        <color theme="4"/>
        <rFont val="Arial"/>
        <family val="2"/>
      </rPr>
      <t>www.south32.net</t>
    </r>
    <r>
      <rPr>
        <i/>
        <sz val="9.5"/>
        <color theme="4"/>
        <rFont val="Arial"/>
        <family val="2"/>
      </rPr>
      <t xml:space="preserve">
</t>
    </r>
    <r>
      <rPr>
        <sz val="9.5"/>
        <color theme="4"/>
        <rFont val="Arial"/>
        <family val="2"/>
      </rPr>
      <t xml:space="preserve">
</t>
    </r>
  </si>
  <si>
    <r>
      <t xml:space="preserve">a. and b. 2023 Sustainable Development Report - Health and safety (page 20-27); and Health and Safety available at </t>
    </r>
    <r>
      <rPr>
        <i/>
        <u/>
        <sz val="9.5"/>
        <color theme="4"/>
        <rFont val="Arial"/>
        <family val="2"/>
      </rPr>
      <t>www.south32.net</t>
    </r>
    <r>
      <rPr>
        <i/>
        <sz val="9.5"/>
        <color theme="4"/>
        <rFont val="Arial"/>
        <family val="2"/>
      </rPr>
      <t xml:space="preserve">
</t>
    </r>
    <r>
      <rPr>
        <sz val="9.5"/>
        <color theme="4"/>
        <rFont val="Arial"/>
        <family val="2"/>
      </rPr>
      <t xml:space="preserve">
</t>
    </r>
  </si>
  <si>
    <t xml:space="preserve">a., b., e., f. and g. 2023 Sustainability Databook - Health and safety tab 
c.  2023 Sustainability Databook - Health and safety tab;  and 2023 Sustainable Development Report - Health and safety (page 20-27) 
d. 2023 Sustainable Development Report - Health and safety (page 20-27) </t>
  </si>
  <si>
    <t xml:space="preserve">a., b., d. and e. 2023 Sustainability Databook - Health and safety tab
c. 2023 Sustainability Databook - Health and safety tab; and 2023 Sustainable Development Report - Health and safety (page 20-27)
</t>
  </si>
  <si>
    <t xml:space="preserve">a., b., c., d., e., and f. 2023 Sustainable Development Report - People and culture (page 28-33)
</t>
  </si>
  <si>
    <t xml:space="preserve">a. 2023 Sustainability Databook - People and culture tab; and 2023 Sustainable Development Report - Our societal contribution (page 46)
b. 2023 Sustainability Databook - People and culture tab
</t>
  </si>
  <si>
    <t xml:space="preserve">2023 Sustainable Development Report - People and culture (page 28-33)
</t>
  </si>
  <si>
    <t xml:space="preserve">a. 2023 Sustainability Databook - People and culture tab; 2023 Corporate Governance Statement - Board structure, composition, appointments, and education (page 12-16); and 2023 Annual Report - Directors Report (page 72-73)
b. 2023 Sustainability Databook - People and culture tab
</t>
  </si>
  <si>
    <t>a., b., c., d., e. and f. 2023 Sustainable Development Report - Partnering with communities (page 35-40)</t>
  </si>
  <si>
    <t>a. 2023 Sustainability Databook - Partnering with communities tab; and 2023 Sustainable Development Report - Partnering with communities (page 35-40)</t>
  </si>
  <si>
    <t>a., b., c., d., e. and f. 2023 Sustainable Development Report - Our societal contribution (page 41-47)</t>
  </si>
  <si>
    <t>2023 Sustainability Databook - Our societal contribution tab; 2023 Annual Report - Financial report (page 104-167); and  2023 Tax Transparency and Payments to Governments Report (page 6-8, 15 and 24)
b. 2023 Tax Transparency and Payments to Governments Report (page 8 and 15)</t>
  </si>
  <si>
    <t>a. and b. 2023 Sustainable Development Report - Partnering with communities (page 35-40); and 2023 Sustainable Development Report - Our societal contribution (page 41-47)</t>
  </si>
  <si>
    <t>a., b., c., d., e. and f. 2023 Sustainable Development Report - Ethics and business integrity (page 49-51)</t>
  </si>
  <si>
    <t>a. 2023 Sustainable Development Report - Ethics and business integrity (page 49-51); and 2023 Sustainability Databook - Ethics and business integrity tab
b. South32 is not aware of any legal action regarding breaches of anti-corruption, anti-competition, economic sanctions or anti-money laundering laws or regulations.</t>
  </si>
  <si>
    <t>a. and b. 2023 Annual Report - Director's Report - Political donations and social investment (page 74)
In FY23, we made no political donations to any political party, politician, political party official, elected official or candidate for public office in any country.</t>
  </si>
  <si>
    <r>
      <t xml:space="preserve">a., b., c., d., e. and f. 2023 Sustainable Development Report - Human rights (page 52-56); and Our Approach to Human Rights available at </t>
    </r>
    <r>
      <rPr>
        <i/>
        <u/>
        <sz val="9.5"/>
        <color theme="4"/>
        <rFont val="Arial"/>
        <family val="2"/>
      </rPr>
      <t>www.south32.net</t>
    </r>
  </si>
  <si>
    <t>a. and b. 2023 Sustainability Databook - Human rights tab
c. 2023 Sustainable Development Report - Human Rights (page 52-56); and 2023 Modern Slavery Statement</t>
  </si>
  <si>
    <t>a. 2023 Sustainability Databook - Human rights tab
b. 2023 Sustainable Development Report - Human Rights (page 52-56); and 2023 Modern Slavery Statement</t>
  </si>
  <si>
    <t>a., b., 2023 Sustainability Databook - Modern slavery metrics tab
c. 2023 Modern Slavery Statement - Supplier risk mapping (page 11); and Supplier due diligence program - FY23 performance (page 14-15)
d. Percentage is not disclosed, however can be calculated with data available in the 2023 Sustainability Databook - Modern slavery metrics tab.
e. No suppliers have been terminated in FY23, as disclosed in our 2023 Sustainability Databook - Modern slavery metrics tab.</t>
  </si>
  <si>
    <r>
      <t xml:space="preserve">Our approach to Water Stewardship available at </t>
    </r>
    <r>
      <rPr>
        <i/>
        <u/>
        <sz val="9.5"/>
        <color theme="4"/>
        <rFont val="Arial"/>
        <family val="2"/>
      </rPr>
      <t xml:space="preserve">www.south32.net </t>
    </r>
    <r>
      <rPr>
        <sz val="9.5"/>
        <color theme="4"/>
        <rFont val="Arial"/>
        <family val="2"/>
      </rPr>
      <t xml:space="preserve">
2023 Sustainable Development Report - Water (page 63-67); and waste, contamination and other emissions (page 78-82)</t>
    </r>
  </si>
  <si>
    <t>a., b., c, and e. 2023 Sustainability Databook - Water tab
d. 2023 Sustainability Databook - Water tab; 2023 Sustainable Development Report - Water (page 63-67) and Waste, contamination and other emissions (page 78-82)</t>
  </si>
  <si>
    <r>
      <t xml:space="preserve">a., b., c., d., e., and f. 2023 Sustainable Development Report - Biodiversity (page 68-73)
Biodiversity available at </t>
    </r>
    <r>
      <rPr>
        <i/>
        <u/>
        <sz val="9.5"/>
        <color theme="4"/>
        <rFont val="Arial"/>
        <family val="2"/>
      </rPr>
      <t>www.south32.net</t>
    </r>
  </si>
  <si>
    <t>a., and b. 2023 Sustainable Development Report - Biodiversity (Page 68-73)</t>
  </si>
  <si>
    <t xml:space="preserve">a. 2023 Sustainability Databook - Biodiversity tab
b. 2023 Sustainable Development Report - Biodiversity (page 68-73)
d. We disclose land set aside for conservation, this includes forest ecosystem restoration and agroforestry Cerro Matoso operation, stewardship (offset) sites at Illawarra Metallurgical Coal (IMC), and areas of significant conservation value, ecological restoration and habitat protection at Worsley Alumina. </t>
  </si>
  <si>
    <t>a., b., c., d., e. and f. 2023 Sustainable Development Report - waste, contamination and other emissions (page 78-82)</t>
  </si>
  <si>
    <t>a. 2023 Sustainable Development Report - waste, contamination and other emissions (page 78-82)</t>
  </si>
  <si>
    <t>a. and c. 2023 Sustainable Development Report - waste, contamination and other emissions (page 78-82)</t>
  </si>
  <si>
    <t>a., b., c., d., and e. 2023 Sustainable Development Report - Closure (page 83-86)</t>
  </si>
  <si>
    <r>
      <t xml:space="preserve">a., b., c., d., and e. 2023 Sustainable Development Report - Tailings (page 74-77); and Our Approach to Tailings Management available at </t>
    </r>
    <r>
      <rPr>
        <i/>
        <u/>
        <sz val="9.5"/>
        <color theme="4"/>
        <rFont val="Arial"/>
        <family val="2"/>
      </rPr>
      <t>www.south32.net</t>
    </r>
  </si>
  <si>
    <t>a., b., c., d., e., and f. 2023 Sustainable Development Report - Addressing climate change (page 87-117); and 2023 Sustainability Databook - portfolio resilience tab</t>
  </si>
  <si>
    <r>
      <t xml:space="preserve">a. 2023 Sustainable Development Report - Addressing climate change (page 87-117); and 2022 Climate Change Action Plan available at </t>
    </r>
    <r>
      <rPr>
        <i/>
        <u/>
        <sz val="9.5"/>
        <color theme="4"/>
        <rFont val="Arial"/>
        <family val="2"/>
      </rPr>
      <t>www.south32.net</t>
    </r>
  </si>
  <si>
    <t xml:space="preserve">a., b., c., and d. 2023 Sustainable Development Report - Addressing climate change (page 87-117)
</t>
  </si>
  <si>
    <t>a., and d., 2023 Sustainability Databook - GHG emissions tab; 2023 Sustainable Development Report - Addressing climate change (page 101-102)
b., c., and e. 2023 Sustainability Databook - Emissions methodology tab</t>
  </si>
  <si>
    <t>2023 Sustainable Development Report - Partnering with communities (page 35-40)
2023 Sustainable Development Report - Our societal contribution (page 41-47)
2023 Sustainable Development Report - Human rights (page 52-56)</t>
  </si>
  <si>
    <r>
      <t xml:space="preserve">2023 Sustainable Development Report - Partnering with communities (page 35-40)
2023 Sustainable Development Report - Human rights (page 52-56)
2023 Modern Slavery Statement available at </t>
    </r>
    <r>
      <rPr>
        <i/>
        <u/>
        <sz val="9.5"/>
        <color theme="4"/>
        <rFont val="Arial"/>
        <family val="2"/>
      </rPr>
      <t>www.south32.net</t>
    </r>
    <r>
      <rPr>
        <u/>
        <sz val="9.5"/>
        <color theme="4"/>
        <rFont val="Arial"/>
        <family val="2"/>
      </rPr>
      <t xml:space="preserve">
</t>
    </r>
    <r>
      <rPr>
        <sz val="9.5"/>
        <color theme="4"/>
        <rFont val="Arial"/>
        <family val="2"/>
      </rPr>
      <t xml:space="preserve">2023 Conflict Minerals Statement available at </t>
    </r>
    <r>
      <rPr>
        <i/>
        <u/>
        <sz val="9.5"/>
        <color theme="4"/>
        <rFont val="Arial"/>
        <family val="2"/>
      </rPr>
      <t>www.south32.net</t>
    </r>
  </si>
  <si>
    <r>
      <t xml:space="preserve">2023 Sustainable Development Report - Ethics and business integrity (page 49-51)
2023 Sustainable Development Report - Responsible value chain (page 57-61)
2023 Corporate Governance Statement - Our commitment to act ethically, responsibly and lawfully (page 18-19)
Code of Business Conduct (and Speak Up Policy) available at </t>
    </r>
    <r>
      <rPr>
        <i/>
        <u/>
        <sz val="9.5"/>
        <color theme="4"/>
        <rFont val="Arial"/>
        <family val="2"/>
      </rPr>
      <t>www.south32.net</t>
    </r>
    <r>
      <rPr>
        <sz val="9.5"/>
        <color theme="4"/>
        <rFont val="Arial"/>
        <family val="2"/>
      </rPr>
      <t xml:space="preserve">
Sustainability and Business Conduct - Minimum Supplier Requirements available at </t>
    </r>
    <r>
      <rPr>
        <i/>
        <u/>
        <sz val="9.5"/>
        <color theme="4"/>
        <rFont val="Arial"/>
        <family val="2"/>
      </rPr>
      <t>www.south32.net</t>
    </r>
  </si>
  <si>
    <r>
      <t xml:space="preserve">2023 Sustainable Development Report - Water (page 63-67)
2023 Sustainable Development Report - Biodiversity (page 68-73)
2023 Sustainable Development Report - Waste, contamination and other emissions (page 78-82)
Environment available at </t>
    </r>
    <r>
      <rPr>
        <i/>
        <u/>
        <sz val="9.5"/>
        <color theme="4"/>
        <rFont val="Arial"/>
        <family val="2"/>
      </rPr>
      <t>www.south32.net</t>
    </r>
  </si>
  <si>
    <r>
      <t xml:space="preserve">2023 Sustainable Development Report - Tailings (page 74-77)
Our Approach to Tailings Management available at </t>
    </r>
    <r>
      <rPr>
        <i/>
        <u/>
        <sz val="9.5"/>
        <color theme="4"/>
        <rFont val="Arial"/>
        <family val="2"/>
      </rPr>
      <t>www.south32.net</t>
    </r>
  </si>
  <si>
    <r>
      <t xml:space="preserve">2023 Sustainable Development Report - Health and safety (page 20-27)
2023 Sustainable Development Report - Tailings (page 74-77)
Our Approach to Tailings Management available at </t>
    </r>
    <r>
      <rPr>
        <i/>
        <u/>
        <sz val="9.5"/>
        <color theme="4"/>
        <rFont val="Arial"/>
        <family val="2"/>
      </rPr>
      <t>www.south32.net</t>
    </r>
  </si>
  <si>
    <t>2023 Sustainability Databook - Tailings tab
2023 Sustainable Development Report - Tailings (page 74-77)</t>
  </si>
  <si>
    <t>2023 Sustainable Development Report:
- Climate Change Governance (page 115)
- Climate change risk management (page 117)
2023 Corporate Governance Statement (page 11)
2022 Sustainable Development Report - Climate Change Action Plan - Governance (page 96)</t>
  </si>
  <si>
    <t>2023 Sustainable Development Report - Climate Change Governance (page 115)
2022 Sustainable Development Report - Climate Change Action Plan - Governance (page 96)</t>
  </si>
  <si>
    <t>2023 Sustainable Development Report:
- Physical climate risks (page 114)
- Climate change risk management (page 117)
2023 Sustainability Databook - Portfolio resilience tab
2022 Sustainable Development Report - Climate Change Action Plan:
- Governance (page 96)
- Physical Risk (page 93-95)
- Climate Change Risk Management (page 99-101)</t>
  </si>
  <si>
    <t>2023 Sustainable Development Report:
- Physical climate risks (page 114)
- Climate change risk management (page 117)
2023 Sustainability Databook - Portfolio resilience tab
2022 Sustainable Development Report - Climate Change Action Plan - Climate change risk management (page 99)</t>
  </si>
  <si>
    <t>2023 Sustainable Development Report:
- Operational decarbonisation (page 100)
- Scope 3 emissions (page 112)
2023 Sustainability Databook - GHG emissions and Emissions methodology tabs</t>
  </si>
  <si>
    <t xml:space="preserve">Our approach to addressing climate change is outlined in our 2022 Climate Change Action Plan set out in pages 68 to 105 of our 2022 Sustainable Development Report. Pages 100 to 106 of our 2023 Sustainable Development Report quantify the main sources of our operational GHG emissions and describe near-, medium- and long-term actions to support delivery of our medium-term target and long-term goal. Pages 111 to 113 of our 2023 Sustainable Development Report quantify the main categories of Scope 3 emissions and our approach to collaborating with suppliers, customers, industry peers and other value chain partners to make a meaningful contribution to the actions and innovations required to reduce these emissions.
</t>
  </si>
  <si>
    <t xml:space="preserve">Pages 89 to 90 of our 2023 Sustainable Development Report outline how we have reshaped our portfolio toward commodities that are critical in the transition to a low-carbon world. Pages 96 to 99 of our 2023 Sustainable Development Report provide an overview of the commodities we produce and the role that they will each play in the transition to a low-carbon global economy.  </t>
  </si>
  <si>
    <r>
      <t xml:space="preserve">Page 91 of our 2023 Sustainable Development Report outlines how we allocate capital towards reshaping our portfolio to commodities that support the global transition to a low-carbon world, and invest in decarbonisation initiatives to reduce our operational GHG emissions and emissions in the value chain. Pages 96 to 99 of our 2023 Sustainable Development Report provides the FY23 capital expenditure for each of our operations. Forecast capital expenditure for FY24 is provided in our Financial Results and Outlook Year Ended 30 June 2023, available at </t>
    </r>
    <r>
      <rPr>
        <i/>
        <u/>
        <sz val="9.5"/>
        <color theme="4"/>
        <rFont val="Arial"/>
        <family val="2"/>
      </rPr>
      <t>www.south32.net.</t>
    </r>
  </si>
  <si>
    <t xml:space="preserve">We participate in climate policy engagement directly (e.g. by contributing to national and state government consultations on legislative and regulatory reform) and indirectly through the industry associations of which we are members. Our climate policy engagement activities are underpinned by our positions on key climate change matters, including our support for the Paris Agreement objectives to limit global temperature rise to well below 2°C this century and to pursue efforts to limit the increase to 1.5°C. We regularly engage with industry associations, of which we are a member, to promote greater transparency on our climate change positions to improve alignment, and contribute to knowledge sharing, proactive advocacy, and tangible action. Our policy positions can be found on page 116 of our 2023 Sustainable Development Report.
 </t>
  </si>
  <si>
    <r>
      <t xml:space="preserve">Our climate change positions are reviewed as necessary to reflect updates to our Sustainability Policy, which is available at </t>
    </r>
    <r>
      <rPr>
        <i/>
        <u/>
        <sz val="9.5"/>
        <color theme="4"/>
        <rFont val="Arial"/>
        <family val="2"/>
      </rPr>
      <t>www.south32.net.</t>
    </r>
    <r>
      <rPr>
        <sz val="9.5"/>
        <color theme="4"/>
        <rFont val="Arial"/>
        <family val="2"/>
      </rPr>
      <t xml:space="preserve">
In FY23, we reviewed the alignment of the climate policy engagement positions and activities of the material industry associations of which we with our climate change positions. Further information about this review can be found on page 116 of our 2023 Sustainable Development Report and in the 'Industry Associations' tab of this Databook.
You can read more about how we consider and manage industry association memberships on the 'Industry associations' page of our website at </t>
    </r>
    <r>
      <rPr>
        <i/>
        <u/>
        <sz val="9.5"/>
        <color theme="4"/>
        <rFont val="Arial"/>
        <family val="2"/>
      </rPr>
      <t>www.south32.net</t>
    </r>
    <r>
      <rPr>
        <i/>
        <sz val="9.5"/>
        <color theme="4"/>
        <rFont val="Arial"/>
        <family val="2"/>
      </rPr>
      <t>.</t>
    </r>
  </si>
  <si>
    <t xml:space="preserve">Detail of our climate change governance is provided on page 115 of our 2023 Sustainable Development Report, on page 11 of our 2023 Corporate Governance Statement, and in our 2022 Climate Change Action Plan on page 96 of our 2022 Sustainable Development Report. </t>
  </si>
  <si>
    <t>Ten per cent of our FY22 LTI award (granted in December 2021) is contingent on performance against a set of climate change measures and ten per cent is contingent on performance of the transition of our portfolio towards commodities required for a low-carbon world. Learn more in our Remuneration Report on page 78 to 103 of our Annual Report.</t>
  </si>
  <si>
    <t>The FY23 Board skills evaluation found that the majority of our Board members are either highly skilled or skilled in the environment and climate change competency in the South32 Board skills matrix. Further details of the qualifications, skills and experience of our Directors are set out on pages 66 to 70 of our 2023 Annual Report and the Board skills matrix is on pages 13 to 15 of our 2023 Corporate Governance Statement.</t>
  </si>
  <si>
    <r>
      <t xml:space="preserve">We are committed to supporting a fair and equitable transition for people, communities and other stakeholders. Our 2022 Climate Change Action Plan sets out on page 89 of our 2022 Sustainable Development Report, our just transition guiding principles, which include that plans: should consider how to equip workers with skills for employment opportunities arising from the transition to a low-carbon economy, promote equitable and decent jobs and shield workers from adverse impacts as far as practicable; should consider the impacts on communities of the transition through protecting the natural environment, providing support for local development, supply chains and infrastructure and must be developed in collaboration with all material stakeholders; and  must be developed in collaboration with all material stakeholders, including communities.
Engaging with communities affected by our climate change approach is integral to our commitment to support a fair and equitable transition. Learn more about how we partner with communities on pages 35 to 40 of our 2023 Sustainable Development Report, and about our approach to Human Rights; and Indigenous, Traditional and Tribal Peoples Engagement at </t>
    </r>
    <r>
      <rPr>
        <i/>
        <u/>
        <sz val="9.5"/>
        <color theme="4"/>
        <rFont val="Arial"/>
        <family val="2"/>
      </rPr>
      <t>www.south32.net</t>
    </r>
    <r>
      <rPr>
        <sz val="9.5"/>
        <color theme="4"/>
        <rFont val="Arial"/>
        <family val="2"/>
      </rPr>
      <t xml:space="preserve">
</t>
    </r>
  </si>
  <si>
    <t>Detail of our Just Transition planning is provided in our 2022 Climate Change Action Plan on pages 83 and 85 of our 2022 Sustainable Development Report and on pages 107 to 108 of our 2023 Sustainable Development Report.</t>
  </si>
  <si>
    <t>Detail of how we use scenario analysis, including our 1.5°C scenario, is provided on pages 93 to 95 of our 2023 Sustainable Development Report.</t>
  </si>
  <si>
    <r>
      <t>44,259</t>
    </r>
    <r>
      <rPr>
        <vertAlign val="superscript"/>
        <sz val="9.5"/>
        <color theme="4"/>
        <rFont val="Arial"/>
        <family val="2"/>
        <scheme val="minor"/>
      </rPr>
      <t>(6)</t>
    </r>
  </si>
  <si>
    <r>
      <t>65.9</t>
    </r>
    <r>
      <rPr>
        <i/>
        <vertAlign val="superscript"/>
        <sz val="9.5"/>
        <color theme="4"/>
        <rFont val="Arial"/>
        <family val="2"/>
        <scheme val="minor"/>
      </rPr>
      <t>(7)</t>
    </r>
  </si>
  <si>
    <r>
      <t>118,496</t>
    </r>
    <r>
      <rPr>
        <i/>
        <vertAlign val="superscript"/>
        <sz val="9.5"/>
        <color theme="4"/>
        <rFont val="Arial"/>
        <family val="2"/>
        <scheme val="minor"/>
      </rPr>
      <t>(7)</t>
    </r>
  </si>
  <si>
    <r>
      <t>56.3</t>
    </r>
    <r>
      <rPr>
        <i/>
        <vertAlign val="superscript"/>
        <sz val="9.5"/>
        <color theme="4"/>
        <rFont val="Arial"/>
        <family val="2"/>
        <scheme val="minor"/>
      </rPr>
      <t>(7)</t>
    </r>
  </si>
  <si>
    <r>
      <t>107,939</t>
    </r>
    <r>
      <rPr>
        <i/>
        <vertAlign val="superscript"/>
        <sz val="9.5"/>
        <color theme="4"/>
        <rFont val="Arial"/>
        <family val="2"/>
        <scheme val="minor"/>
      </rPr>
      <t>(7)</t>
    </r>
  </si>
  <si>
    <r>
      <t>59.1</t>
    </r>
    <r>
      <rPr>
        <i/>
        <vertAlign val="superscript"/>
        <sz val="9.5"/>
        <color theme="4"/>
        <rFont val="Arial"/>
        <family val="2"/>
        <scheme val="minor"/>
      </rPr>
      <t>(7)</t>
    </r>
  </si>
  <si>
    <r>
      <t>129,920</t>
    </r>
    <r>
      <rPr>
        <i/>
        <vertAlign val="superscript"/>
        <sz val="9.5"/>
        <color theme="4"/>
        <rFont val="Arial"/>
        <family val="2"/>
        <scheme val="minor"/>
      </rPr>
      <t>(7)</t>
    </r>
  </si>
  <si>
    <r>
      <t>61.8</t>
    </r>
    <r>
      <rPr>
        <i/>
        <vertAlign val="superscript"/>
        <sz val="9.5"/>
        <color theme="4"/>
        <rFont val="Arial"/>
        <family val="2"/>
        <scheme val="minor"/>
      </rPr>
      <t>(7)</t>
    </r>
  </si>
  <si>
    <r>
      <t>144,179</t>
    </r>
    <r>
      <rPr>
        <i/>
        <vertAlign val="superscript"/>
        <sz val="9.5"/>
        <color theme="4"/>
        <rFont val="Arial"/>
        <family val="2"/>
        <scheme val="minor"/>
      </rPr>
      <t>(7)</t>
    </r>
  </si>
  <si>
    <t xml:space="preserve">(1) Combined water consists of both operational water and other managed water.
(2) Other managed water consumption is the total volume of other managed water removed by evaporation or other losses, and not released back to surface water, groundwater, seawater or a third party.
(3) Total discharge is the total of other managed water outputs/discharge plus operational water outputs / discharge.
(4) Water use efficiency is calculated as the total recycling and reuse divided by the sum of total recycling and reuse and total operational inputs / withdrawal. 
(5) Operational water consumption has increased by 72 per cent in FY23, as result of improved water accounting to align with MCA WAF 2.0 and ICMM Water Accounting / reporting updates. 
(6) Due to changes in reporting methodology and data collection boundaries, FY22  ‘other’ water outputs / discharge and operational water consumption values may be subject to change. The impact of these changes will be assessed in FY24, and any material restatements will be disclosed in our 2024 Sustainability Databook. 
(7) Recycling and reuse, and efficiency for FY19-22 has materially changed through a water accounting change with the addition of Mozal casthouse water recycled and reused. This change has resulted in restatements, with a 9 per cent increase in total water recycled / reused in FY22, a 16 per cent increase in FY21, 12 per cent increase in FY20, and an 11 per cent increase in FY20. </t>
  </si>
  <si>
    <t>INTERNATIONAL FINANCIAL REPORTING STANDARDS (IFRS) FOUNDATION'S SUSTAINABILITY ACCOUNTING STANDARDS BOARD (SASB) INDEX</t>
  </si>
  <si>
    <t>International Financial Reporting Standards (IFRS) Foundations' Sustainability Accounting Standards Board (SASB) Index</t>
  </si>
  <si>
    <r>
      <t xml:space="preserve">2023 Corporate Governance Statement available at </t>
    </r>
    <r>
      <rPr>
        <i/>
        <u/>
        <sz val="9.5"/>
        <color theme="4"/>
        <rFont val="Arial"/>
        <family val="2"/>
        <scheme val="minor"/>
      </rPr>
      <t>www.south32.net</t>
    </r>
    <r>
      <rPr>
        <sz val="9.5"/>
        <color theme="4"/>
        <rFont val="Arial"/>
        <family val="2"/>
        <scheme val="minor"/>
      </rPr>
      <t xml:space="preserve">
2023 Sustainable Development Report - Ethics and business integrity (page 49-51)
2023 Sustainable Development Report - Responsible value chain (page 57-61)</t>
    </r>
  </si>
  <si>
    <r>
      <t xml:space="preserve">2023 Sustainable Development Report - People and culture (page </t>
    </r>
    <r>
      <rPr>
        <sz val="9.5"/>
        <color theme="4"/>
        <rFont val="Arial"/>
        <family val="2"/>
        <scheme val="minor"/>
      </rPr>
      <t>28-33)
2023 Sustainable Development Report - Delivering value to society (page 34-47)
2023 Sustainable Development Report - Human rights (page 52-56)
2023 Sustainable Development Report - Responsible value chain (page 57-61)
2023 Sustainable Development Report - Water (page 63-67)
2023 Sustainable Development Report - Tailings (page 74-77)
2023 Sustainable Development Report - Closure (page 83-86)</t>
    </r>
  </si>
  <si>
    <r>
      <t xml:space="preserve">2023 Sustainable Development Report - Managing our environmental impact (page 62-86)
</t>
    </r>
    <r>
      <rPr>
        <sz val="9.5"/>
        <color theme="4"/>
        <rFont val="Arial"/>
        <family val="2"/>
        <scheme val="minor"/>
      </rPr>
      <t>2023 Sustainable Development Report - Addressing climate change (page 87-117)</t>
    </r>
  </si>
  <si>
    <r>
      <t xml:space="preserve">2023 Sustainable Development Report - Health and safety (page </t>
    </r>
    <r>
      <rPr>
        <sz val="9.5"/>
        <color theme="4"/>
        <rFont val="Arial"/>
        <family val="2"/>
        <scheme val="minor"/>
      </rPr>
      <t>20-27)
2023 Sustainable Development Report - Partnering with communities (page 35-40)
2023 Sustainable Development Report - Human rights (page 52-56)
2023 Sustainable Development Report - Managing our environmental impact (page 62-86)
2023 Sustainable Development Report - Addressing climate change (page 87-117)</t>
    </r>
  </si>
  <si>
    <r>
      <t xml:space="preserve">2023 Sustainable Development Report - Delivering value to society (page 34-47)
2023 Sustainable Development Report - Responsible value chain (page 48-61)
</t>
    </r>
    <r>
      <rPr>
        <sz val="9.5"/>
        <color theme="4"/>
        <rFont val="Arial"/>
        <family val="2"/>
        <scheme val="minor"/>
      </rPr>
      <t>2023 Sustainable Development Report - Tailings (page 74-77)
2023 Sustainable Development Report - Closure (page 83-86)</t>
    </r>
  </si>
  <si>
    <r>
      <t xml:space="preserve">2023 Annual Report - Directors' report (page 71-75)
Our Code of Business Conduct (and Speak Up Policy) at </t>
    </r>
    <r>
      <rPr>
        <i/>
        <u/>
        <sz val="9.5"/>
        <color theme="4"/>
        <rFont val="Arial"/>
        <family val="2"/>
      </rPr>
      <t>www.south32.net</t>
    </r>
  </si>
  <si>
    <t>Our Approach to Human Rights outlines our commitment to respect human rights and is guided by the following management approach:  
- We undertake a range of human rights due diligence activities, including regular human rights risk and impact assessments
at our operations and projects, and assessments of the human rights risks within in our supply chain.
- We support the rights to freedom of association, collective bargaining, provision of decent work and provision of a living wage; and
- We provide a range of mechanisms for raising human rights concerns, including our internal complaints processes, a confidential, global whistleblower hotline and a community complaints and grievances process at each of our operations and projects.</t>
  </si>
  <si>
    <t>2023 Sustainable Development Report - Protecting and respecting our people (page 19-33)
2023 Sustainable Development Report - Delivering value to society (page 34-47)
2023 Sustainable Development Report - Human rights (page 52-56)</t>
  </si>
  <si>
    <t>2023 Sustainable Development Report - Managing our environmental impact (page 62-86)
2023 Sustainable Development Report - Addressing climate change (page 87-117)</t>
  </si>
  <si>
    <t>2023 Sustainable Development Report - People and culture (page 28-33)
2023 Sustainable Development Report - Delivering value to society (page 34-47)
2023 Sustainable Development Report - Human rights (page 52-56)
2023 Sustainable Development Report - Responsible value chain (page 57-61)
2023 Sustainable Development Report - Water (page 63-67)
2023 Sustainable Development Report - Tailings (page 74-77)
2023 Sustainable Development Report - Closure (page 83-86)
2023 Sustainable Development Report - Addressing climate change (page 87-117)</t>
  </si>
  <si>
    <t>2023 Sustainable Development Report - Tailings  (page 74-77)
2023 Sustainable Development Report - Waste, contamination and other emissions (page 78-82)
2023 Sustainable Development Report - Closure (page 83-86)
2023 Sustainable Development Report - Addressing climate change (page 87-117)</t>
  </si>
  <si>
    <t>Many of the associations we are a member of actively participated in public policy development relating to climate change during FY23. Consistent with Our Approach to Industry Associations, we contributed to many of those processes as working group participants. Refer to the Industry Association (IA) tab for a list of the IAs that we are associated to and how they align to South32. 
Our approach to responsible sourcing is built on a partnership model with our suppliers that aims to minimise health, safety, environmental, human rights, and other social risks. We are building meaningful partnerships with key customers and suppliers to support and co-design emissions reduction programs in the value chain.
We aim to build long-term community and natural resource resilience through our social investment program and partnerships. Our Innovate Reconciliation Action Plan includes a commitment to improve employment outcomes by increasing Aboriginal and Torres Strait Islander recruitment, retention and professional development. In line with this commitment, we have established two multi-year partnerships to support future career pathways to employment for Aboriginal and Torres Strait Islander students. 
Collaboration and partnerships are a key part of our approach to biodiversity and conservation. In FY23, we continued to mature existing partnerships and establish new ones designed to promote improved and sustainable conservation outcomes in the regions where we operate. Activities we undertook this year include increasing investment in programs that address biodiversity conservation and restoration, such as the Australian Wildlife Conservancy (AWC) partnership in Australia. Illawarra Metallurgical Coal and Symbio Wildlife Park launched a new three year partnership to help support koala conservation in the Illawarra and Macarthur regions of New South Wales. 
This year we continued to integrate biodiversity and rehabilitation management in our closure plans, with a focus on progressing strategic conservation partnerships in the regions where we operate. Through our multi-year research partnership with the University of Queensland (UQ) Centre for Social Responsibility in Mining we are integrating the social aspects of closure into our closure plans.</t>
  </si>
  <si>
    <r>
      <t xml:space="preserve">a. and c. 2023 Sustainability Databook - reporting boundaries tab
b. Financial information is presented on the basis described in note 2 to the financial statements (Basis of
preparation) on page 110 of our 2023 Annual Report available at </t>
    </r>
    <r>
      <rPr>
        <i/>
        <u/>
        <sz val="9.5"/>
        <color theme="4"/>
        <rFont val="Arial"/>
        <family val="2"/>
      </rPr>
      <t>www.south32.net</t>
    </r>
  </si>
  <si>
    <r>
      <t xml:space="preserve">a. The reporting period is 1 July 2022 to 30 June 2023. 2023 Sustainable Development Report - About this report (inside front cover); and 2023 Sustainability Databook - Home tab - Disclaimer
b. Financial and sustainability reporting periods are aligned. 2023 Annual Report - Financial Report (pages 104-167); and 2023 Annual Report - About this report (inside front cover)  
c. Publish dates are announced in our Exchange releases, available at </t>
    </r>
    <r>
      <rPr>
        <i/>
        <u/>
        <sz val="9.5"/>
        <color theme="4"/>
        <rFont val="Arial"/>
        <family val="2"/>
      </rPr>
      <t>www.south32.net</t>
    </r>
    <r>
      <rPr>
        <sz val="9.5"/>
        <color theme="4"/>
        <rFont val="Arial"/>
        <family val="2"/>
      </rPr>
      <t xml:space="preserve">
d. All questions relating to our Annual Reporting Suite can be directed to </t>
    </r>
    <r>
      <rPr>
        <u/>
        <sz val="9.5"/>
        <color theme="9"/>
        <rFont val="Arial"/>
        <family val="2"/>
      </rPr>
      <t>South32ESG@South32.net</t>
    </r>
  </si>
  <si>
    <t xml:space="preserve">a. 2023 Sustainable Development Report - About us (page 4)
b. and d. 2023 Sustainable Development Report - Our business model (page 8-9); 2023 Sustainable Development Report - Where we operate (page 6-7); 2023 Sustainable Development Report - Responsible value chain (page 57-61); 2023 Annual Report - Where we operate (page 8-9); 2023 Annual Report - Our commodities (page 14-15); 2023 Modern Slavery Statement (page 8-9); and 2023 Sustainability Databook - Modern Slavery Statement metrics tab
c. and d. 2023 Annual Report - Financial and operational performance summary (page 38-62); and 2023 Sustainability Databook - Industry Associations tab; 2023 Sustainability Databook - Reporting boundaries tab
</t>
  </si>
  <si>
    <r>
      <t xml:space="preserve">a. and b. Chair is an Independent Non-Executive Director. 2023 Corporate Governance Statement - Our Board (page 5); 2023 Annual Report - Board of Directors (page 66); and Board Charter available at </t>
    </r>
    <r>
      <rPr>
        <i/>
        <u/>
        <sz val="9.5"/>
        <color theme="4"/>
        <rFont val="Arial"/>
        <family val="2"/>
      </rPr>
      <t>www.south32.net</t>
    </r>
    <r>
      <rPr>
        <sz val="9.5"/>
        <color theme="4"/>
        <rFont val="Arial"/>
        <family val="2"/>
      </rPr>
      <t xml:space="preserve">
</t>
    </r>
  </si>
  <si>
    <t xml:space="preserve">a. 2023 Sustainable Development Report - Sustainability reporting (page 18)
b. Refer to the Independent Assurance Report to the Directors of South32 Limited available in the 2023 Sustainability Databook - Assurance tab. 
</t>
  </si>
  <si>
    <r>
      <t xml:space="preserve">a. Board Charter available at </t>
    </r>
    <r>
      <rPr>
        <i/>
        <sz val="9.5"/>
        <color theme="4"/>
        <rFont val="Arial"/>
        <family val="2"/>
      </rPr>
      <t>www.south32.net;</t>
    </r>
    <r>
      <rPr>
        <sz val="9.5"/>
        <color theme="4"/>
        <rFont val="Arial"/>
        <family val="2"/>
      </rPr>
      <t xml:space="preserve"> and 2023 Corporate Governance Statement - Our Board (page 5)
b. Board Charter available at </t>
    </r>
    <r>
      <rPr>
        <i/>
        <u/>
        <sz val="9.5"/>
        <color theme="4"/>
        <rFont val="Arial"/>
        <family val="2"/>
      </rPr>
      <t>www.south32.ne</t>
    </r>
    <r>
      <rPr>
        <u/>
        <sz val="9.5"/>
        <color theme="4"/>
        <rFont val="Arial"/>
        <family val="2"/>
      </rPr>
      <t>t</t>
    </r>
    <r>
      <rPr>
        <sz val="9.5"/>
        <color theme="4"/>
        <rFont val="Arial"/>
        <family val="2"/>
      </rPr>
      <t>; 2023 Corporate Governance Statement - Board Committees (page 8-11); 2023 Corporate Governance Statement - Engaging with our shareholders (page 21); 2023 Corporate Governance Statement - Communicating with our shareholders and other stakeholders (page 21); and 2023 Sustainable Development Report - Corporate Governance (page 17)
c. 2023 Corporate Governance Statement - Our Board's focus areas and activities in FY23 (page 6-7); 2023 Corporate Governance Statement - Board Committees (page 8-11); and 2023 Sustainable Development Report - Corporate Governance (page 17)</t>
    </r>
  </si>
  <si>
    <r>
      <t xml:space="preserve">a. and b. 2023 Sustainable Development Report - Corporate Governance (page 17); 2023 Corporate Governance Statement - Board Committees (page 8-11); Sustainability Committee Terms of Reference available at </t>
    </r>
    <r>
      <rPr>
        <i/>
        <u/>
        <sz val="9.5"/>
        <color theme="4"/>
        <rFont val="Arial"/>
        <family val="2"/>
      </rPr>
      <t>www.south32.net</t>
    </r>
  </si>
  <si>
    <r>
      <t xml:space="preserve">a. and b. 2023 Corporate Governance Statement - Our Board (page 5); 2023 Corporate Governance Statement - Our Lead Team (page 6); 2023 Corporate Governance Statement - Board Committees (page 8-11); and 2023 Sustainable Development Report - Corporate Governance (page 17); Board Charter available at </t>
    </r>
    <r>
      <rPr>
        <i/>
        <u/>
        <sz val="9.5"/>
        <color theme="4"/>
        <rFont val="Arial"/>
        <family val="2"/>
      </rPr>
      <t>www.south32.net</t>
    </r>
    <r>
      <rPr>
        <sz val="9.5"/>
        <color theme="4"/>
        <rFont val="Arial"/>
        <family val="2"/>
      </rPr>
      <t xml:space="preserve">; and Sustainability Committee Terms of Reference available at </t>
    </r>
    <r>
      <rPr>
        <i/>
        <u/>
        <sz val="9.5"/>
        <color theme="4"/>
        <rFont val="Arial"/>
        <family val="2"/>
      </rPr>
      <t>www.south32.net</t>
    </r>
  </si>
  <si>
    <t>b. total number and the nature of critical concerns that were communicated to the highest governance body during the reporting period</t>
  </si>
  <si>
    <t>b. ratio of the percentage increase in annual total compensation for the organisation’s highest-paid individual to the median percentage increase in annual total compensation for all employees (excluding the highest-paid individual);</t>
  </si>
  <si>
    <r>
      <t xml:space="preserve">a. and c. Code of Business Conduct and Speak Up Policy, our Sustainability Policy, Our Approach to Human Rights, and Our Approach Water Stewardship available at </t>
    </r>
    <r>
      <rPr>
        <i/>
        <u/>
        <sz val="9.5"/>
        <color theme="4"/>
        <rFont val="Arial"/>
        <family val="2"/>
      </rPr>
      <t>www.south32.net</t>
    </r>
    <r>
      <rPr>
        <i/>
        <sz val="9.5"/>
        <color theme="4"/>
        <rFont val="Arial"/>
        <family val="2"/>
      </rPr>
      <t xml:space="preserve">; and </t>
    </r>
    <r>
      <rPr>
        <sz val="9.5"/>
        <color theme="4"/>
        <rFont val="Arial"/>
        <family val="2"/>
      </rPr>
      <t xml:space="preserve">2023 Sustainable Development Report - Partnering with communities (page 35-40), Human rights (page 52-56), Biodiversity (page 68-73), Waste, contamination and other emissions (page 78-82)
b. 2023 Sustainable Development Report - Ethics and business integrity (page 49-51), Partnering with communities (page 35-40); and Code of Business Conduct and Speak Up Policy, and Our Approach to Human Rights available at </t>
    </r>
    <r>
      <rPr>
        <i/>
        <u/>
        <sz val="9.5"/>
        <color theme="4"/>
        <rFont val="Arial"/>
        <family val="2"/>
      </rPr>
      <t>www.south32.net</t>
    </r>
    <r>
      <rPr>
        <i/>
        <sz val="9.5"/>
        <color theme="4"/>
        <rFont val="Arial"/>
        <family val="2"/>
      </rPr>
      <t xml:space="preserve">
</t>
    </r>
    <r>
      <rPr>
        <sz val="9.5"/>
        <color theme="4"/>
        <rFont val="Arial"/>
        <family val="2"/>
      </rPr>
      <t xml:space="preserve">
d. Code of Business Conduct and Speak Up Policy available at </t>
    </r>
    <r>
      <rPr>
        <i/>
        <u/>
        <sz val="9.5"/>
        <color theme="4"/>
        <rFont val="Arial"/>
        <family val="2"/>
      </rPr>
      <t>www.south32.net</t>
    </r>
    <r>
      <rPr>
        <sz val="9.5"/>
        <color theme="4"/>
        <rFont val="Arial"/>
        <family val="2"/>
      </rPr>
      <t xml:space="preserve">
e. 2023 Corporate Governance Statement - Our commitment to act ethically, responsibly, and lawfully (page 18-19); our Code of Business Conduct and Speak Up Policy, and Our Approach to Human Rights available at </t>
    </r>
    <r>
      <rPr>
        <i/>
        <u/>
        <sz val="9.5"/>
        <color theme="4"/>
        <rFont val="Arial"/>
        <family val="2"/>
      </rPr>
      <t>www.south32.net</t>
    </r>
  </si>
  <si>
    <t>Response to GRI 3-3 is provided for each material topic within the material topic-specific disclosures index below.</t>
  </si>
  <si>
    <r>
      <t xml:space="preserve">a., b., c., d., e., and f. 2023 Sustainable Development Report - Health and safety (page 20-27); our Code of Business Conduct (and Speak Up Policy), and Health and Safety available at </t>
    </r>
    <r>
      <rPr>
        <i/>
        <u/>
        <sz val="9.5"/>
        <color theme="4"/>
        <rFont val="Arial"/>
        <family val="2"/>
      </rPr>
      <t>www.south32.net</t>
    </r>
    <r>
      <rPr>
        <i/>
        <sz val="9.5"/>
        <color theme="4"/>
        <rFont val="Arial"/>
        <family val="2"/>
      </rPr>
      <t xml:space="preserve">
</t>
    </r>
    <r>
      <rPr>
        <sz val="9.5"/>
        <color theme="4"/>
        <rFont val="Arial"/>
        <family val="2"/>
      </rPr>
      <t xml:space="preserve">
</t>
    </r>
  </si>
  <si>
    <r>
      <t xml:space="preserve">2023 Sustainable Development Report - Health and safety (page 20-27); Health and Safety available at </t>
    </r>
    <r>
      <rPr>
        <i/>
        <u/>
        <sz val="9.5"/>
        <color theme="4"/>
        <rFont val="Arial"/>
        <family val="2"/>
      </rPr>
      <t>www.south32.net</t>
    </r>
    <r>
      <rPr>
        <sz val="9.5"/>
        <color theme="4"/>
        <rFont val="Arial"/>
        <family val="2"/>
      </rPr>
      <t xml:space="preserve">; Sustainability and Business Conduct - Minimum Supplier Requirements at </t>
    </r>
    <r>
      <rPr>
        <i/>
        <u/>
        <sz val="9.5"/>
        <color theme="4"/>
        <rFont val="Arial"/>
        <family val="2"/>
      </rPr>
      <t>www.south32.net</t>
    </r>
    <r>
      <rPr>
        <i/>
        <sz val="9.5"/>
        <color theme="4"/>
        <rFont val="Arial"/>
        <family val="2"/>
      </rPr>
      <t xml:space="preserve">; </t>
    </r>
    <r>
      <rPr>
        <sz val="9.5"/>
        <color theme="4"/>
        <rFont val="Arial"/>
        <family val="2"/>
      </rPr>
      <t>and 2023 Sustainable Development Report - Responsible value chain (page 57-61)</t>
    </r>
  </si>
  <si>
    <t>a.i. and a.ii. 2023 Sustainable Development Report - Health and safety (page 20-27); 2023 Sustainability Databook - Health and safety tab
a.iii. and b. Refer to omission explanation provided. 
c. 2023 Sustainability Databook - Health and safety tab</t>
  </si>
  <si>
    <t>a.i, a.ii, a.iii, and b., the number and percentage of workers who are not employees but whose work and/or workplace is controlled by the organisation.</t>
  </si>
  <si>
    <t>b. total number of employee turnover</t>
  </si>
  <si>
    <t>b. transition assistance programs provided to facilitate continued employability and the management of career endings resulting from retirement or termination of employment</t>
  </si>
  <si>
    <t>Through the Your Voice survey we asked our people to share their experience of bullying, discrimination, harassment, and sexual harassment in the last 12 months. The results are disclosed in our 2023 Sustainable Development Report - People and culture chapter on pages 28-33. 
The total number and nature of business conduct cases reported, including cases of discrimination, is currently limited by confidentiality constraints. We are working to improve our transparency of this information in future years.</t>
  </si>
  <si>
    <t xml:space="preserve">2023 Sustainability Databook - People and culture tab; 2023 Sustainable Development Report - People and culture tab (page 28-33). 
There were no strikes or lockouts reported in FY23 which exceeded one week's duration. </t>
  </si>
  <si>
    <t xml:space="preserve">No significant disputes reported in FY23. 
2023 Sustainability Databook - Partnering with communities tab
</t>
  </si>
  <si>
    <t xml:space="preserve">Included in our Scope 3 greenhouse gas emissions based on equity share. As an aluminium smelter, Brazil Aluminium does not have any tailings storage facilities. </t>
  </si>
  <si>
    <t>Percentage of employees trained and total number of hours relating to human rights policies or procedures</t>
  </si>
  <si>
    <t xml:space="preserve">Information on negative environmental impacts in the supply chain and actions taken is currently unavailable. We are working to improve our data collection processes and aim to improve our disclosure in future years. </t>
  </si>
  <si>
    <r>
      <t xml:space="preserve">a., b., c., d., e., and f. 2023 Sustainable Development Report - Water (page 63-67); and Our Approach to Water Stewardship, and Water available at </t>
    </r>
    <r>
      <rPr>
        <i/>
        <u/>
        <sz val="9.5"/>
        <color theme="4"/>
        <rFont val="Arial"/>
        <family val="2"/>
      </rPr>
      <t>www.south32.net</t>
    </r>
    <r>
      <rPr>
        <sz val="9.5"/>
        <color theme="4"/>
        <rFont val="Arial"/>
        <family val="2"/>
      </rPr>
      <t>;</t>
    </r>
  </si>
  <si>
    <r>
      <t xml:space="preserve">a., b., c., and d. 2023 Sustainable Development Report - Water (page 63-67); 2023 Sustainability Databook - Water tab; and Our Approach to Water Stewardship available at </t>
    </r>
    <r>
      <rPr>
        <i/>
        <u/>
        <sz val="9.5"/>
        <color theme="4"/>
        <rFont val="Arial"/>
        <family val="2"/>
      </rPr>
      <t>www.south32.net</t>
    </r>
    <r>
      <rPr>
        <sz val="9.5"/>
        <color theme="4"/>
        <rFont val="Arial"/>
        <family val="2"/>
      </rPr>
      <t xml:space="preserve">
</t>
    </r>
  </si>
  <si>
    <t>a.ii. subsurface and underground land that may be owned, leased, or managed by the organisation</t>
  </si>
  <si>
    <t>c. status of each area based on its condition at the close of the reporting period.</t>
  </si>
  <si>
    <t xml:space="preserve">Information on the status of each area based on its condition at the close of the reporting period is currently unavailable. We are working to improve our data collection processes and aim to improve our disclosure in future years. </t>
  </si>
  <si>
    <t xml:space="preserve">Information on the subsurface and underground land that may be owned, leased, or managed by the organisation is currently unavailable. We are working to improve our data collection processes and aim to improve our disclosure in future years. </t>
  </si>
  <si>
    <t>b. if the waste generated by the organisation in its own activities is managed by a third party, a description of the processes used to determine whether the third party manages the waste in line with contractual or legislative obligations.</t>
  </si>
  <si>
    <t xml:space="preserve">2.1, 2.2 and 2.3. 2023 Sustainability Databook - Closure tab
2.4. 2023 Annual Report - Financial Report (page 104-167)
</t>
  </si>
  <si>
    <t xml:space="preserve">Information on waste directed to disposal is currently unavailable. We are working to improve our data collection processes and aim to improve our disclosure in future years. </t>
  </si>
  <si>
    <t xml:space="preserve">Information on waste diverted from disposal is currently unavailable. We are working to improve our data collection processes and aim to improve our disclosure in future years. </t>
  </si>
  <si>
    <t xml:space="preserve">Information on total waste generated is currently unavailable. We are working to improve our data collection processes and aim to improve our disclosure in future years. </t>
  </si>
  <si>
    <t xml:space="preserve">Information on emissions of persistent organic pollutants (POP), volatile organic compounds (VOC), hazardous air pollutants (HAP) and particulate matter (PM) is currently unavailable. We are working to improve our data collection processes and aim to improve our disclosure in future years. </t>
  </si>
  <si>
    <t xml:space="preserve">c.ii - iv, and d.ii - iv. Heating, cooling and steam consumption/sold, and electricity sold. </t>
  </si>
  <si>
    <t xml:space="preserve">Information on energy intensity is currently unavailable. We are working to improve our data collection processes and aim to improve our disclosure in future years. </t>
  </si>
  <si>
    <t xml:space="preserve">Information on reductions in energy requirements of sold products and services is currently unavailable. We are working to improve our data collection processes and aim to improve our disclosure in future years. </t>
  </si>
  <si>
    <t xml:space="preserve">Information on heating, cooling and steam consumption/sold, and electricity sold is currently unavailable. We are working to improve our data collection processes and aim to improve our disclosure in future years. </t>
  </si>
  <si>
    <t xml:space="preserve">Information on overburden, rock and sludges generated is currently unavailable. We are working to improve our data collection processes and aim to improve our disclosure in future years. </t>
  </si>
  <si>
    <t xml:space="preserve">Information emissions of ozone-depleting substances is currently unavailable. We are working to improve our data collection processes and aim to improve our disclosure in future years. </t>
  </si>
  <si>
    <t>This table demonstrates how we are pursuing alignment with the IFRS Foundation's Sustainability Accounting Standards Board (SASB) Metals and Mining Sustainability Accounting Standard, 2021.</t>
  </si>
  <si>
    <t>(4) average hours of health, safety, and emergency response training for (a) full-time employees and (b) contract employees</t>
  </si>
  <si>
    <t>b. proportion of permanent vs contractor workforce.</t>
  </si>
  <si>
    <t>a. ratios of standard entry level wage by gender compared to local living wage. Where a value for a representative living wage is not available, then the ratio to local minimum wage should be reported.</t>
  </si>
  <si>
    <t>a., b. and c. 2023 Tax Transparency and Payments to Governments Report (page 6-8, 15 and 24)</t>
  </si>
  <si>
    <t>a. 2023 Sustainability Databook - People and culture tab</t>
  </si>
  <si>
    <t>a., b. and c. 2023 Sustainability Databook - Our societal contribution tab</t>
  </si>
  <si>
    <t>a. and b. 2023 Sustainability Databook - Our societal contribution tab</t>
  </si>
  <si>
    <t>c. total number of beneficiaries of capacity and institution programmes (disaggregated per gender and ethnicity to the extent practicable based on their local operating context and what is legally permissible).</t>
  </si>
  <si>
    <t>Our capacity and institution program reported in FY23 was completed in several communities however individual beneficiary details were not recorded. Future programs will work to implement the South32 social impact measurement framework which will include beneficiary data.</t>
  </si>
  <si>
    <t>(1) The capacity and institution program was completed in several communities however individual beneficiary details were not recorded, future programs will work to implement the South32 social impact measurement framework which will include beneficiary data.</t>
  </si>
  <si>
    <t>2023 Sustainable Development Report:
- Portfolio (page 90, 96-99)
- Expenditure and capital allocation (page 92)
- Scenario analysis (page 93)
- Carbon pricing (page 95)
- Commodities for a low-carbon world - South32 snapshot (page 96-99)
- Reducing our operational GHG emissions (page 102)
- Technology and innovation (page 109)
- Scope 3 emissions (page 112)
- Physical climate risks (page 114)
2023 Annual Report: 
- Financial Report - Notes to the Financial Statements (page 110-161): Notes 2, 6, 11, 13, 15
2022 Sustainable Development Report - Climate Change Action Plan:
- Portfolio (page 75-77)
- Operational decarbonisation (page 78-89)
- Scope 3 GHG emissions (page 90-92)
- Physical climate risk (page 93-95)</t>
  </si>
  <si>
    <t>2023 Sustainable Development Report:
- Scenario analysis (page 93-95)
- Commodities for a low-carbon world - South32 snapshot (page 96-99)</t>
  </si>
  <si>
    <t>2023 Sustainable Development Report:
- Physical climate risks (page 114)
- Climate change risk management (page 117)
2023 Sustainability Databook - Portfolio resilience tab
2023 Annual Report: 
- Risk report (page 28-37)
- Financial Report - Notes to the Financial Statements (page 110-111): Note 2
2022 Sustainable Development Report - Climate Change Action Plan - Climate change risk management (page 99)</t>
  </si>
  <si>
    <t>2023 Sustainable Development Report:
- Operational decarbonisation (page 100)
- Scope 3 emissions (page 112)
2022 Sustainable Development Report - Climate Change Action Plan:
- Operational decarbonisation (page 76-89)
- Capital Allocation (page 75)</t>
  </si>
  <si>
    <t xml:space="preserve"> - excessive overtime and lack of monitoring of 
   systems for overtime. 
 - poor employee policies (Human Resources and 
   safety) and lack of worker awareness of these 
   policies
 - inadequate grievance and redress mechanisms.
 - lack of overall policies in regards to Human Rights 
   and Modern Slavery internally in the organisation </t>
  </si>
  <si>
    <t xml:space="preserve">  - poor pay practices 
  - excessive overtime
  - poor employee policies and lack of worker 
    awareness
    of these policies
  - labour management systems policies, procedures 
    and performance
  - inadequate grievance and redress mechanisms</t>
  </si>
  <si>
    <t xml:space="preserve">  - poor pay practices
  - excessive overtime
  - inadequate rest days
  - workers not understanding employee contract or 
    employee payment terms, freedom of association,
  - failure for suppliers to align their management 
    system with South32 Code of Business Conduct
  - unlawful discipline procedures
  - inadequate grievance and redress mechanisms
</t>
  </si>
  <si>
    <t xml:space="preserve">  - potential for excessive overtime
  - inadequate rest days
  - workers not understanding employee contract and 
    employee payment terms
  - risk of inadequate access to sufficient drinking water 
  - inadequate supplier social and labour policies and 
    procedures, including inadequate grievance    
    mechanisms
  - risks of discriminatory practices
  - inequalities faced by workers and harassment
</t>
  </si>
  <si>
    <t>Percentage of total FY23 Spend (%)</t>
  </si>
  <si>
    <t>7.74 Low</t>
  </si>
  <si>
    <t>4.17 High</t>
  </si>
  <si>
    <t>5.40 Medium</t>
  </si>
  <si>
    <t>3.60 High</t>
  </si>
  <si>
    <t>6.55 Medium</t>
  </si>
  <si>
    <t>2.93 High</t>
  </si>
  <si>
    <t>4.21 High</t>
  </si>
  <si>
    <t>8.10 Low</t>
  </si>
  <si>
    <t>8.20 Low</t>
  </si>
  <si>
    <t>7.92 Low</t>
  </si>
  <si>
    <r>
      <t>Verisk Maplecroft Modern Slavery Index rating</t>
    </r>
    <r>
      <rPr>
        <vertAlign val="superscript"/>
        <sz val="9.5"/>
        <color theme="4"/>
        <rFont val="Arial"/>
        <family val="2"/>
        <scheme val="minor"/>
      </rPr>
      <t>(1)</t>
    </r>
  </si>
  <si>
    <t>Our Approach to Tailings Management</t>
  </si>
  <si>
    <r>
      <t>No. of SMMEs</t>
    </r>
    <r>
      <rPr>
        <vertAlign val="superscript"/>
        <sz val="9.5"/>
        <color theme="4"/>
        <rFont val="Arial"/>
        <family val="2"/>
      </rPr>
      <t>(4)</t>
    </r>
    <r>
      <rPr>
        <sz val="9.5"/>
        <color theme="4"/>
        <rFont val="Arial"/>
        <family val="2"/>
      </rPr>
      <t xml:space="preserve"> participating  </t>
    </r>
  </si>
  <si>
    <r>
      <t>No target</t>
    </r>
    <r>
      <rPr>
        <vertAlign val="superscript"/>
        <sz val="9.5"/>
        <color theme="4"/>
        <rFont val="Arial"/>
        <family val="2"/>
      </rPr>
      <t>(5)</t>
    </r>
  </si>
  <si>
    <r>
      <t>10% growth year-on-year</t>
    </r>
    <r>
      <rPr>
        <vertAlign val="superscript"/>
        <sz val="9.5"/>
        <color theme="4"/>
        <rFont val="Arial"/>
        <family val="2"/>
      </rPr>
      <t>(</t>
    </r>
    <r>
      <rPr>
        <vertAlign val="superscript"/>
        <sz val="10"/>
        <color theme="4"/>
        <rFont val="Arial"/>
        <family val="2"/>
      </rPr>
      <t>6</t>
    </r>
    <r>
      <rPr>
        <vertAlign val="superscript"/>
        <sz val="9.5"/>
        <color theme="4"/>
        <rFont val="Arial"/>
        <family val="2"/>
      </rPr>
      <t>)</t>
    </r>
  </si>
  <si>
    <r>
      <t>Local procurement</t>
    </r>
    <r>
      <rPr>
        <vertAlign val="superscript"/>
        <sz val="9.5"/>
        <color rgb="FF304242"/>
        <rFont val="Arial"/>
        <family val="2"/>
      </rPr>
      <t>(7)</t>
    </r>
  </si>
  <si>
    <r>
      <t>Proportion of spending on local suppliers</t>
    </r>
    <r>
      <rPr>
        <vertAlign val="superscript"/>
        <sz val="9.5"/>
        <color rgb="FF304242"/>
        <rFont val="Arial"/>
        <family val="2"/>
      </rPr>
      <t>(7)</t>
    </r>
  </si>
  <si>
    <r>
      <rPr>
        <sz val="8"/>
        <color rgb="FF304242"/>
        <rFont val="Arial"/>
        <family val="2"/>
      </rPr>
      <t>(1) ESD consists of two activities, Enterprise Development and Supplier Development. The Enterprise Development component, which was US$5.2 million in FY23, is captured in both the ESD total and the social investment total.
(2) Targets for South African ESD spend are based on</t>
    </r>
    <r>
      <rPr>
        <sz val="8"/>
        <color theme="4"/>
        <rFont val="Arial"/>
        <family val="2"/>
      </rPr>
      <t xml:space="preserve"> 3 per cent n</t>
    </r>
    <r>
      <rPr>
        <sz val="8"/>
        <color rgb="FF304242"/>
        <rFont val="Arial"/>
        <family val="2"/>
      </rPr>
      <t>et profit after tax (NPAT) measured in US$ million |</t>
    </r>
    <r>
      <rPr>
        <sz val="8"/>
        <color rgb="FFC00000"/>
        <rFont val="Arial"/>
        <family val="2"/>
      </rPr>
      <t xml:space="preserve"> </t>
    </r>
    <r>
      <rPr>
        <sz val="8"/>
        <color theme="4"/>
        <rFont val="Arial"/>
        <family val="2"/>
      </rPr>
      <t xml:space="preserve">FY23: 8.1; </t>
    </r>
    <r>
      <rPr>
        <sz val="8"/>
        <color rgb="FF304242"/>
        <rFont val="Arial"/>
        <family val="2"/>
      </rPr>
      <t>FY22: 10.71; FY21: 4.73; FY20: 5.62; FY19: 9.34
(3) Number of businesses that graduated from our Supplier Development Support program. 
(4) SMME: small, medium and micro-enterprises.
(5) Dependent on applications and ESD spend targets.
(6) Target set in FY21 as 10 per cent year-on-year increase in procurement of goods and services from Aboriginal and Torres Strait Islander businesses.
(7) Local procurement is the direct purchase of goods and services within the local communities in which South32 operates. Suppliers are deemed as local based on their proximity to our local communities, including boundaries defined by local government areas, provinces and states.</t>
    </r>
  </si>
  <si>
    <r>
      <t>Business development support</t>
    </r>
    <r>
      <rPr>
        <vertAlign val="superscript"/>
        <sz val="9.5"/>
        <color theme="4"/>
        <rFont val="Arial"/>
        <family val="2"/>
      </rPr>
      <t>(3)</t>
    </r>
    <r>
      <rPr>
        <sz val="9.5"/>
        <color theme="4"/>
        <rFont val="Arial"/>
        <family val="2"/>
      </rPr>
      <t>  </t>
    </r>
  </si>
  <si>
    <t>(1) To convert from kilotonnes to tonnes multiply by 1,000.
(2) In FY23, our calculation was revised to include tailings reused as well as tailings recycled. Numbers for prior financial years reflect tailings recycled only.</t>
  </si>
  <si>
    <t>(1) Community investment consists of direct investment, in-kind support and administrative costs.
(2) In FY23, our total social investment comprises of US$0.6 million in in-kind support, US$2.5 million in administrative costs, and US$24.6 million in direct investments (including US$5.2 million in Enterprise Development). Refer to the Responsible value chain tab for Enterprise and Supplier Development spend.  </t>
  </si>
  <si>
    <t>We believe that, when done sustainably, the development of natural resources can change people’s lives for the better. In delivering our strategy, we seek to create enduring social, environmental and economic value, in a way that aligns with our purpose and values. We believe trust and transparency are essential to the way we operate, we listen to our stakeholders to understand what’s important to them and work together with the aim of creating shared value.</t>
  </si>
  <si>
    <t xml:space="preserve">Operations on or adjacent to Indigenous, Traditional and Tribal Peoples' territories </t>
  </si>
  <si>
    <t>Number of operations on or adjacent to Indigenous, Traditional and Tribal Peoples' territories</t>
  </si>
  <si>
    <t xml:space="preserve">(1) Cerro Matoso, Groote Eylandt Mining Company (GEMCO), Worsley Alumina and Illawarra Metallurgical Coal (IMC) operate on or adjacent to Indigenous, Traditional and Tribal Peoples' territories. </t>
  </si>
  <si>
    <r>
      <t>Employees and contractors who have completed cultural awareness training</t>
    </r>
    <r>
      <rPr>
        <vertAlign val="superscript"/>
        <sz val="9.5"/>
        <color theme="4"/>
        <rFont val="Arial"/>
        <family val="2"/>
        <scheme val="minor"/>
      </rPr>
      <t>(1)</t>
    </r>
    <r>
      <rPr>
        <sz val="9.5"/>
        <color theme="4"/>
        <rFont val="Arial"/>
        <family val="2"/>
        <scheme val="minor"/>
      </rPr>
      <t xml:space="preserve"> </t>
    </r>
  </si>
  <si>
    <r>
      <rPr>
        <b/>
        <sz val="9.5"/>
        <color theme="4"/>
        <rFont val="Arial"/>
        <family val="2"/>
        <scheme val="minor"/>
      </rPr>
      <t xml:space="preserve">Goal: </t>
    </r>
    <r>
      <rPr>
        <sz val="9.5"/>
        <color theme="4"/>
        <rFont val="Arial"/>
        <family val="2"/>
        <scheme val="minor"/>
      </rPr>
      <t xml:space="preserve">The use of this term in this report in the context of climate change means an aspiration to deliver an outcome for which we have not identified a pathway for delivery, but for which efforts will be pursued towards achieving that outcome, subject to certain assumptions or conditions.
</t>
    </r>
    <r>
      <rPr>
        <b/>
        <sz val="9.5"/>
        <color theme="4"/>
        <rFont val="Arial"/>
        <family val="2"/>
        <scheme val="minor"/>
      </rPr>
      <t xml:space="preserve">
Target: </t>
    </r>
    <r>
      <rPr>
        <sz val="9.5"/>
        <color theme="4"/>
        <rFont val="Arial"/>
        <family val="2"/>
        <scheme val="minor"/>
      </rPr>
      <t>The use of this term in this report in the context of climate change means an intended outcome in relation to which we have identified one or more pathways for delivery of that outcome, subject to certain assumptions or conditions.</t>
    </r>
  </si>
  <si>
    <r>
      <t>106.0</t>
    </r>
    <r>
      <rPr>
        <vertAlign val="superscript"/>
        <sz val="9.5"/>
        <color theme="4"/>
        <rFont val="Arial"/>
        <family val="2"/>
      </rPr>
      <t>(4)</t>
    </r>
  </si>
  <si>
    <r>
      <t>(1) Scope 1, 2 and 3 GHG emissions are reported in accordance with the methodologies disclosed in the 'Emissions methodology' tab. 
(2) In accordance with the GHG Protocol Scope 2 disclosure requirements, our location-based Scope 2 GHG emissions were 19.7 Mt CO</t>
    </r>
    <r>
      <rPr>
        <vertAlign val="subscript"/>
        <sz val="8"/>
        <color theme="4"/>
        <rFont val="Arial"/>
        <family val="2"/>
      </rPr>
      <t>2</t>
    </r>
    <r>
      <rPr>
        <sz val="8"/>
        <color theme="4"/>
        <rFont val="Arial"/>
        <family val="2"/>
      </rPr>
      <t>-e, which is 8.3 Mt CO</t>
    </r>
    <r>
      <rPr>
        <vertAlign val="subscript"/>
        <sz val="8"/>
        <color theme="4"/>
        <rFont val="Arial"/>
        <family val="2"/>
      </rPr>
      <t>2</t>
    </r>
    <r>
      <rPr>
        <sz val="8"/>
        <color theme="4"/>
        <rFont val="Arial"/>
        <family val="2"/>
      </rPr>
      <t>-e higher than our market-based emissions in FY23. Location-based Scope 2 emissions are calculated using a country grid emission factor based on the location in which the energy consumption occurs, while market-based Scope 2 GHG emissions are calculated using an emissions factor associated with purchased electricity. Residual mix emissions factors (i.e. the emissions factor of all untracked and unclaimed electricity in a market) are not published in the regions where we operate, so a location-based factor is used for electricity purchased that does not have an associated supplier-specific emissions factor. This will result in some double counting of renewable and/or low emissions electricity. The difference between Scope 2 location-based and market-based emissions is associated with our purchase of hydroelectric power at Mozal Aluminium.
(3) FY21 adjusted Scope 1 and 2 GHG emissions excluding South Africa Energy Coal (SAEC) and Tasmanian Electro Metallurgical Company (TEMCO) are 20.7 Mt CO</t>
    </r>
    <r>
      <rPr>
        <vertAlign val="subscript"/>
        <sz val="8"/>
        <color theme="4"/>
        <rFont val="Arial"/>
        <family val="2"/>
      </rPr>
      <t>2</t>
    </r>
    <r>
      <rPr>
        <sz val="8"/>
        <color theme="4"/>
        <rFont val="Arial"/>
        <family val="2"/>
      </rPr>
      <t>-e. 
(4) FY21 adjusted Scope 3 GHG emissions excluding SAEC and TEMCO are 61.5 Mt CO</t>
    </r>
    <r>
      <rPr>
        <vertAlign val="subscript"/>
        <sz val="8"/>
        <color theme="4"/>
        <rFont val="Arial"/>
        <family val="2"/>
      </rPr>
      <t>2</t>
    </r>
    <r>
      <rPr>
        <sz val="8"/>
        <color theme="4"/>
        <rFont val="Arial"/>
        <family val="2"/>
      </rPr>
      <t>-e.</t>
    </r>
  </si>
  <si>
    <t>We calculate our Scope 3 emissions in accordance with the methodologies in the World Resources Institute Greenhouse Gas Protocol Corporate Value Chain (Scope 3) Accounting and Reporting Standard. Detail on the specific methodologies used for each Scope 3 category is listed below. The most material emissions are from Category 10 and Category 11, which account for approximately 83 per cent of our Scope 3 inventory. 
Accounting for Scope 1, Scope 2 and Scope 3 emissions leads to an inevitable overlap in reporting boundaries.
The most significant example of double counting within our inventories is in category 10: processing of sold products, which could include raw materials that are produced by South32 and accounted for elsewhere in our inventories (e.g. bauxite used in the production of alumina and in turn, alumina used in the production of aluminium ingots). 
Emissions are accounted for on an equity share basis for categories 1, 2, 4, 9, 10, 11 and 15 and on a 100 per cent basis for categories 3, 6 and 7.</t>
  </si>
  <si>
    <t>Rapid electrification, with large declines in fossil fuel consumption. Electricity accounts for almost 50 per cent of total energy consumption in 2050.</t>
  </si>
  <si>
    <t>Solar and wind account for approximately 41 per cent of electricity generation by 2030 and approximately 71 per cent by 2050.</t>
  </si>
  <si>
    <t>Low-carbon hydrogen use expands rapidly across sectors after 2030, particularly long-distance transport and heavy industry. Hydrogen-based direct reduced iron accounts for 22 per cent of steel production in 2050.</t>
  </si>
  <si>
    <r>
      <t>Copper, zinc and manganese primary demand is higher in 2050</t>
    </r>
    <r>
      <rPr>
        <vertAlign val="superscript"/>
        <sz val="9.5"/>
        <color theme="4"/>
        <rFont val="Arial"/>
        <family val="2"/>
      </rPr>
      <t>(1)</t>
    </r>
    <r>
      <rPr>
        <sz val="9.5"/>
        <color theme="4"/>
        <rFont val="Arial"/>
        <family val="2"/>
      </rPr>
      <t xml:space="preserve">. Higher copper demand is driven by increased requirements for electricity transmission and distribution (80 per cent increase by 2050), renewables and electric vehicles. Higher zinc demand is attributable to higher galvanisation rates to extend the lifetimes of buildings and more deployment of solar photovoltaic (PV) and wind technology. Higher manganese demand is driven by increased use of manganese-rich battery chemistries over time under International Energy Agency (IEA) assumptions and higher electric vehicle sales.
</t>
    </r>
    <r>
      <rPr>
        <b/>
        <sz val="9.5"/>
        <color theme="4"/>
        <rFont val="Arial"/>
        <family val="2"/>
      </rPr>
      <t xml:space="preserve">
Primary demand in the metals complex for aluminium, alumina, nickel and lead is lower in 2050</t>
    </r>
    <r>
      <rPr>
        <sz val="9.5"/>
        <color theme="4"/>
        <rFont val="Arial"/>
        <family val="2"/>
      </rPr>
      <t xml:space="preserve">. Material efficiency assumptions, which include improvements in design and manufacturing, lifetime extensions, material substitution and scrap / recycling, lead to lower total and primary demand relative to the base case for aluminium, and alumina. For nickel, lower primary demand is attributable to a higher battery recycling rate. Primary lead demand is lower due to higher recycling rates assumed in our FY23 1.5ºC scenario.
</t>
    </r>
    <r>
      <rPr>
        <b/>
        <sz val="9.5"/>
        <color theme="4"/>
        <rFont val="Arial"/>
        <family val="2"/>
      </rPr>
      <t>Lower demand for metallurgical coal in 2050 is driven by lower total steel production as well as decarbonisation of steel production</t>
    </r>
    <r>
      <rPr>
        <sz val="9.5"/>
        <color theme="4"/>
        <rFont val="Arial"/>
        <family val="2"/>
      </rPr>
      <t xml:space="preserve">. Steel production under our FY23 1.5ºC scenario is lower as material efficiency and longer life cycle assumptions in IEA Net Zero Emissions by 2050 Scenario (NZE) scenario results in lower steel demand particularly from buildings and construction sector. Decarbonisation of steel production, results in unabated Blast Furnace (BF) Basic Oxygen Furnace (BOF) being almost phased out by 2050 versus 28 per cent share by 2050 in the base case, which also leads to lower demand for metallurgical coal.
</t>
    </r>
    <r>
      <rPr>
        <b/>
        <sz val="9.5"/>
        <color theme="4"/>
        <rFont val="Arial"/>
        <family val="2"/>
      </rPr>
      <t>Prices for all commodities except lead are higher.</t>
    </r>
    <r>
      <rPr>
        <sz val="9.5"/>
        <color theme="4"/>
        <rFont val="Arial"/>
        <family val="2"/>
      </rPr>
      <t xml:space="preserve"> The FY23 1.5ºC scenario assumes higher primary demand for copper, zinc and manganese, which induces the production of higher-cost supply. Carbon costs drive up prices of alumina, aluminium and metallurgical coal</t>
    </r>
    <r>
      <rPr>
        <vertAlign val="superscript"/>
        <sz val="9.5"/>
        <color theme="4"/>
        <rFont val="Arial"/>
        <family val="2"/>
      </rPr>
      <t>(2)</t>
    </r>
    <r>
      <rPr>
        <sz val="9.5"/>
        <color theme="4"/>
        <rFont val="Arial"/>
        <family val="2"/>
      </rPr>
      <t xml:space="preserve"> to 2030 and remain an important driver of higher prices for alumina and metallurgical coal in 2050. </t>
    </r>
  </si>
  <si>
    <r>
      <rPr>
        <b/>
        <sz val="9.5"/>
        <color theme="4"/>
        <rFont val="Arial"/>
        <family val="2"/>
      </rPr>
      <t xml:space="preserve">Material efficiency assumptions: </t>
    </r>
    <r>
      <rPr>
        <sz val="9.5"/>
        <color theme="4"/>
        <rFont val="Arial"/>
        <family val="2"/>
      </rPr>
      <t>The FY21 1.5ºC scenario did not explicitly model improvements in material efficiency. However, the FY23 1.5ºC scenario assumes optimistic material efficiency as the study have been aligned with IEA NZE. Material efficiency assumptions are a key driver behind lower primary demand for steel and aluminium in the FY23 1.5ºC scenario by 2050 e.g., for aluminium, material efficiency assumptions are assumed to reduce total aluminium demand by 19 per cent in 2050.</t>
    </r>
  </si>
  <si>
    <r>
      <rPr>
        <b/>
        <sz val="9.5"/>
        <color theme="4"/>
        <rFont val="Arial"/>
        <family val="2"/>
      </rPr>
      <t>Carbon prices (real January 2021)</t>
    </r>
    <r>
      <rPr>
        <sz val="9.5"/>
        <color theme="4"/>
        <rFont val="Arial"/>
        <family val="2"/>
      </rPr>
      <t>: The FY23 1.5ºC scenario applies carbon prices provided by the IEA at a regional level: Advanced economies with net zero emissions pledges will see carbon prices reaching US$250 per tonne of CO</t>
    </r>
    <r>
      <rPr>
        <vertAlign val="subscript"/>
        <sz val="9.5"/>
        <color theme="4"/>
        <rFont val="Arial"/>
        <family val="2"/>
      </rPr>
      <t>2</t>
    </r>
    <r>
      <rPr>
        <sz val="9.5"/>
        <color theme="4"/>
        <rFont val="Arial"/>
        <family val="2"/>
      </rPr>
      <t>-e in 2050; Emerging market and developing economies with net zero emissions pledges will see carbon prices reaching US$200 per tonne of CO</t>
    </r>
    <r>
      <rPr>
        <vertAlign val="subscript"/>
        <sz val="9.5"/>
        <color theme="4"/>
        <rFont val="Arial"/>
        <family val="2"/>
      </rPr>
      <t>2</t>
    </r>
    <r>
      <rPr>
        <sz val="9.5"/>
        <color theme="4"/>
        <rFont val="Arial"/>
        <family val="2"/>
      </rPr>
      <t>-e in 2050; Other emerging market and developing economies will see carbon prices reaching US$180 per tonne of CO</t>
    </r>
    <r>
      <rPr>
        <vertAlign val="subscript"/>
        <sz val="9.5"/>
        <color theme="4"/>
        <rFont val="Arial"/>
        <family val="2"/>
      </rPr>
      <t>2</t>
    </r>
    <r>
      <rPr>
        <sz val="9.5"/>
        <color theme="4"/>
        <rFont val="Arial"/>
        <family val="2"/>
      </rPr>
      <t xml:space="preserve">-e in 2050. </t>
    </r>
  </si>
  <si>
    <r>
      <rPr>
        <b/>
        <sz val="9.5"/>
        <color theme="4"/>
        <rFont val="Arial"/>
        <family val="2"/>
      </rPr>
      <t>Nickel scrap:</t>
    </r>
    <r>
      <rPr>
        <sz val="9.5"/>
        <color theme="4"/>
        <rFont val="Arial"/>
        <family val="2"/>
      </rPr>
      <t xml:space="preserve"> The FY23 1.5ºC scenario assumes higher uptake of hydrometallurgical recycling processes – increasing from 20 per cent of total battery recycling in North America and Europe today to 50 per cent in 2030. The nickel scrap ratio is largely aligned with the scrap ratio used in the IEA NZE scenario, whereas the FY21 1.5ºC scenario was based on a different set of assumptions. This leads to a nickel scrap rate that is higher in the FY23 1.5ºC scenario (52 per cent in FY23 versus 38 per cent in FY21 for 2050). As a result of the higher scrap ratio, nickel primary demand is lower in the FY23 1.5ºC scenario.</t>
    </r>
  </si>
  <si>
    <r>
      <rPr>
        <b/>
        <sz val="9.5"/>
        <color theme="4"/>
        <rFont val="Arial"/>
        <family val="2"/>
      </rPr>
      <t>Battery chemistries:</t>
    </r>
    <r>
      <rPr>
        <sz val="9.5"/>
        <color theme="4"/>
        <rFont val="Arial"/>
        <family val="2"/>
      </rPr>
      <t xml:space="preserve"> Compared to the FY21 1.5ºC scenario, the FY23 1.5ºC scenario assumes manganese-rich battery chemistries become dominant over nickel-rich chemistries by 2050. Nickel-rich chemistries reach a market share of around 40 per cent in the FY23 1.5ºC scenario in 2040, compared to an 80 per cent market share in the FY21 1.5ºC scenario. This is also a key factor behind lower nickel demand (42 per cent lower in 2050) in the FY23 1.5ºC scenario. </t>
    </r>
  </si>
  <si>
    <r>
      <rPr>
        <b/>
        <sz val="9.5"/>
        <color theme="4"/>
        <rFont val="Arial"/>
        <family val="2"/>
      </rPr>
      <t xml:space="preserve">Electricity mix: </t>
    </r>
    <r>
      <rPr>
        <sz val="9.5"/>
        <color theme="4"/>
        <rFont val="Arial"/>
        <family val="2"/>
      </rPr>
      <t>The FY23 1.5ºC scenario uses the electricity mix provided by IEA for the NZE scenario. Overall, there is greater deployment of renewable power (232 exajoules versus 163 exajoules by year 2050). The renewables mix is different between scenarios, primarily because:</t>
    </r>
  </si>
  <si>
    <t xml:space="preserve"> - Solar PV power generation (97 exajoules in 2050) is significantly higher in the FY23 1.5ºC scenario than under the FY21 1.5ºC scenario (37 exajoules), driving higher silver demand; </t>
  </si>
  <si>
    <t xml:space="preserve"> - Power generation from offshore wind is slightly lower in the FY23 1.5ºC scenario (24 exajoules versus 26 exajoules), which contributes to both lower steel and lead demand; and</t>
  </si>
  <si>
    <t xml:space="preserve"> - Power generation from geothermal energy is over five times lower in the FY23 1.5ºC scenario (3 exajoules versus 19 exajoules), a key factor in decreased nickel demand. </t>
  </si>
  <si>
    <t xml:space="preserve">Automobile assumptions: Electric vehicle (EV) sales are higher in the FY23 1.5ºC scenario. EV sales grow at 11 per cent per annum (compound annual growth rate, CAGR) in the FY23 1.5ºC scenario, compared to a 7 per cent per annum CAGR in the FY21 1.5ºC scenario. Electric vehicle sales in the FY23 1.5ºC scenario reach 324 million in 2050, compared to 217 million in the same year in the FY21 1.5ºC scenario. In combination with increased use of manganese-rich batteries over time, higher EV sales contribute to higher manganese demand under the FY23 1.5ºC scenario. </t>
  </si>
  <si>
    <t xml:space="preserve">The AMA acknowledges the importance of addressing climate change. The AMA encourages its members to implement strategies that lead to sustained reductions in climate change risk. While the specifics of the Paris Agreement, such as the goal of limiting global warming to below 2ºC, are not explicitly mentioned, the AMA's commitment to collaborating and combating climate challenge is evident. </t>
  </si>
  <si>
    <t>The AAC: 
- supports the Paris Agreement and Australia's commitment to net zero by 2050;
- supports market mechanisms to reduce emissions and allow flexibility for 
  members to choose between market and non-market mechanisms;
- supports the use of credible carbon credits and a technology neutral approach;
- recognises the opportunities for low emissions technology and the importance of 
  transitioning Australia's electricity supply; and
- works collaboratively across the value chain through the Aluminium Stewardship 
  Initiative (ASI).</t>
  </si>
  <si>
    <t>As a research organisation, the ACARP does not advocate or explicitly take stances on political or international agreements such as the Paris Agreement. The ACARP invested over A$2 million in five specific greenhouse gas mitigation projects as specified in their current projects report published in May 2023.</t>
  </si>
  <si>
    <t>The ABAL works collaboratively with key stakeholders in the Brazilian aluminium industry to promote sustainability and encourage Aluminium Stewardship Initiative (ASI) certification.</t>
  </si>
  <si>
    <t>The BCA's advocacy and policy includes positions that clearly support the Paris Agreement objectives. The BCA is supportive of market mechanisms and has issued statements supporting international cooperation and collaboration.</t>
  </si>
  <si>
    <t xml:space="preserve">The CMI supports the Paris Agreement and the goal of reaching net zero emissions. It advocates for strengthening emission reduction targets, engaging in international cooperation and carbon market development, decarbonisation technology support, and ensuring governance and integrity in carbon crediting. </t>
  </si>
  <si>
    <t>IGUA are silent or have few positions on climate change policy. South32 will engage with IGUA to mitigate potential misalignment.</t>
  </si>
  <si>
    <t>The ICMM has a clear commitment to a net zero target by 2050 in line with the Paris Agreement. Members commit to continuously improve transparency through initiatives such as reporting under the Task Force on Climate-related Financial Disclosures (TCFD) framework. They support technology-neutral and technology banded policies and investments in technology to help reduce emissions.</t>
  </si>
  <si>
    <t>At South32, we are committed to providing relevant and timely information to our stakeholders through regular and transparent disclosure of our environmental and social performance. South32 have previously participated in the Carbon Disclosure Project (CDP), including disclosures on CDP's climate change and water topics. In recent years, we have opted not to participate in the CDP as we focus our efforts on aligning our reporting with the Recommendations of the Task Force on Climate-related Financial Disclosures (TCFD).
Our climate-related financial disclosures, which we consider to be consistent with the four recommendations and the 11 recommended disclosures of the TCFD, are set out in the Addressing Climate Change section of our 2023 Sustainable Development Report and this 2023 Sustainability Databook, with additional disclosures in connection with the governance-related recommendations and recommended disclosures found in our 2023 Corporate Governance Statement. 
The Index below outlines our reporting approach to the recommended disclosures of the TCFD, inclusive of 2021 Guidance for All Sectors and Supplemental Guidance for Non-Financial Groups.</t>
  </si>
  <si>
    <t>The QRC:
- recognises that climate change is a critical global challenge and supports the 
  Paris Agreement objectives;
- supports market-based, technology neutral policies to meet emissions reduction 
  goals; and
- actively advocates policy settings that supports thermal coal production in 
  Queensland, but comparatively less on associated technology development. The 
  QRC's advocacy in FY23 was focused on the Queensland State Government's 
  introduction of coal royalty increases in the absence of industry consultation.</t>
  </si>
  <si>
    <t>United Nations Global Compact (UNGC)</t>
  </si>
  <si>
    <t xml:space="preserve">Water is a valuable resource that we share and is critical to the sustainability of communities, the environment and our business. In many of the areas where we operate, water is scarce, and we manage risks associated with water security and
access for our operations and communities. We are taking near and long-term action to minimise and, where possible, avoid any negative impacts on water availability and quality for the future of our business, local communities, and the environment.
Water data has been presented in accordance with the Minerals Council of Australia (MCA) Water Accounting Framework (WAF) meets the ICMM disclosure requirements for water quality. This year we incorporated updates to our water accounting methodology in line with both MCA WAF version 2.0 and the ICMM Water Reporting Good Practice Guide (2nd Edition August 2021), including the disclosure of Other managed water. This has enabled reporting of new water metrics such as total water consumption and discharge.
The metrics we use to measure our performance are shown in the tables below. </t>
  </si>
  <si>
    <t>Other managed water inputs / withdrawal</t>
  </si>
  <si>
    <t>Operational water consumption</t>
  </si>
  <si>
    <t xml:space="preserve">Other managed water inputs / withdrawal </t>
  </si>
  <si>
    <t>Other managed water outputs / discharge</t>
  </si>
  <si>
    <t>Water quality (megalitres)</t>
  </si>
  <si>
    <t>Recycling and reuse</t>
  </si>
  <si>
    <t xml:space="preserve">Operational water inputs / withdrawal </t>
  </si>
  <si>
    <t xml:space="preserve">Operational water outputs / discharge </t>
  </si>
  <si>
    <t xml:space="preserve">Operational water  outputs / discharge </t>
  </si>
  <si>
    <r>
      <t>(1) Areas of baseline water stress as per World Resources Institute (WRI) Aqueduct Tool available at https://www.wri.org/initiatives/aqueduct (accessed July 2022) and reviewed as per Technical Note available at: https://www.wri.org/research/aqueduct-30-updated-decision-relevant-global-water-risk-indicators. 
(2) FY23 data includes the following operations: Worsley Alumina Refinery, Illawarra Metallurgical Coal, Mozal Aluminium, Hotazel Manganese Mines; as well as the Hermosa project, all of which contribute to South32 total water inputs and outputs. These figures exclude Cerro Matoso, Hillside Aluminium, Metalloys, Cannington, Groote Eylandt Mining Company, Worsley Alumina Mine and Materials operations, Bayside, Eagle Downs and Mine Closure NPI projects, and corporate offices. 
(3) Combined water consists of both operational water and other managed water.
(4) Other managed water consumption is the total volume of other managed water removed by evaporation or other losses, and not released back to surface water, groundwater, seawater or a third party.
(5) Total discharge is the total of other managed water outputs/discharge plus operational water outputs / discharge.
(6) Water efficiency is calculated as the total recycling and reuse divided by the sum of total recycling and reuse and total operational inputs/withdrawal.
(7) Recycling and reuse, and effic</t>
    </r>
    <r>
      <rPr>
        <b/>
        <sz val="8"/>
        <color theme="4"/>
        <rFont val="Arial"/>
        <family val="2"/>
      </rPr>
      <t>i</t>
    </r>
    <r>
      <rPr>
        <sz val="8"/>
        <color theme="4"/>
        <rFont val="Arial"/>
        <family val="2"/>
      </rPr>
      <t>ency for FY20-22 has materially changed with the addition of Mozal casthouse water recycled and reused - a water accounting change. 
(8) Data reported for SASB Metals and Mining Sustainability Accounting Standard, 2018 metric EM-MM-140a.1 as follows: Total fresh water withdrawn and consumed is presented as Inputs (Withdrawals) Type 1 water (as per MCA WAF, 2022) and FY23 total consumption, respectively. To convert unit of measure from megalitres to m</t>
    </r>
    <r>
      <rPr>
        <vertAlign val="superscript"/>
        <sz val="8"/>
        <color theme="4"/>
        <rFont val="Arial"/>
        <family val="2"/>
      </rPr>
      <t>3</t>
    </r>
    <r>
      <rPr>
        <sz val="8"/>
        <color theme="4"/>
        <rFont val="Arial"/>
        <family val="2"/>
      </rPr>
      <t xml:space="preserve"> multiply data by 1,000. Water quality 'Type 1,2,3' are equivalent to MCA WAF quality listed as 'Category 1,2,3'. Of the total freshwater withdrawn from South32's 'operated operations', 10.5 per cent comes from regions with high or extremely high baseline water stress. Of the total water consumed by South32 operations, 19.4 per cent was consumed by operations in regions of high or extremely high baseline water stress.</t>
    </r>
  </si>
  <si>
    <r>
      <t>Percentage of required operations with biodiversity management plans implemented</t>
    </r>
    <r>
      <rPr>
        <vertAlign val="superscript"/>
        <sz val="9.5"/>
        <color theme="4"/>
        <rFont val="Arial"/>
        <family val="2"/>
        <scheme val="minor"/>
      </rPr>
      <t>(1)</t>
    </r>
  </si>
  <si>
    <t xml:space="preserve">The safe management of tailings storage facilities (TSFs) is essential to protect the environment and surrounding communities.
We are committed to implementing the Global Industry Standard on Tailings Management (GISTM) at all South32 operated TSFs.
The metrics we use to measure our performance are shown in the tables below. </t>
  </si>
  <si>
    <t xml:space="preserve">This tab provides detail on South32’s operated tailings storage facilities (TSFs) including Worsley Alumina, Cannington, Cerro Matoso, South Africa Manganese, Australia Manganese, Illawarra Metallurgical Coal and the Hermosa project. This tab also provides detail on the TSFs at our non-operated facilities, including Mineração Rio do Norte S.A (MRN) (33 per cent South32 interest) and Alumar (36 per cent South32 interest), and Sierra Gorda (45 per cent South32 interest). </t>
  </si>
  <si>
    <t>(1) Includes South32-operated operations: Cannington, Cerro Matoso, Groote Eylandt Mining Company (GEMCO), Hillside Aluminum, Hotazel Manganese Mines (HMM), Illawarra Metallurgical Coal (IMC), Metalloys, Mozal Aluminium and Worsley Alumina.</t>
  </si>
  <si>
    <t>This material topic is subject to assurance by KPMG - refer to the Assurance tab for further information.</t>
  </si>
  <si>
    <r>
      <t xml:space="preserve">Respectful relationships with our stakeholders underpin our goal of creating and protecting social, economic, and environmental value. The expectations of stakeholders and society more broadly are constantly evolving in response to global challenges that affect current and future generations – including climate change, wars and conflict, human rights violations and water scarcity, amongst others. 
In delivering our purpose, we seek to create enduring social, environmental and economic value, in a way that aligns with our purpose and values. We work to build positive, meaningful and respectful relationships, guided by the ICMM Mining Principles 9 – Social Performance and 10 – Stakeholder Engagement, as well as our Code of Business Conduct (Code) and internal standards.
South32 have identified our main stakeholders – these being individuals or groups who may be affected by or interested in our decision-making and activities – and developed stakeholder engagement plans at an operational and country levels to help build strong and mutually beneficial relationships. Our stakeholder engagement plans are updated annually and are informed by our local context and stakeholder feedback. Engagement with stakeholders can take many forms and is critical in helping us understand their interests, expectations, and concerns. We use the outcomes from stakeholder engagement to help inform and guide our sustainability efforts. Our engagement with stakeholders varies depending on the location of the operation and the nature and impact of South32 activities on the stakeholder, in accordance with our stakeholder engagement plans. We seek to understand stakeholder concerns and facilitate engagement in a way that considers potential barriers such as language or cultural differences. This is especially important when engaging with minorities and vulnerable groups.
We provide information about our Company and communicate with our stakeholders through our website and social media platforms including Facebook, X (formerly Twitter), LinkedIn, YouTube, and Instagram. We encourage our stakeholders to access information about us at </t>
    </r>
    <r>
      <rPr>
        <i/>
        <u/>
        <sz val="9.5"/>
        <color theme="4"/>
        <rFont val="Arial"/>
        <family val="2"/>
        <scheme val="minor"/>
      </rPr>
      <t>www.south32.net</t>
    </r>
    <r>
      <rPr>
        <i/>
        <sz val="9.5"/>
        <color theme="4"/>
        <rFont val="Arial"/>
        <family val="2"/>
        <scheme val="minor"/>
      </rPr>
      <t>,</t>
    </r>
    <r>
      <rPr>
        <sz val="9.5"/>
        <color theme="4"/>
        <rFont val="Arial"/>
        <family val="2"/>
        <scheme val="minor"/>
      </rPr>
      <t xml:space="preserve"> including our latest announcements and news, financial and operational results, annual reports, presentations, and speeches. Shareholders and other stakeholders can contact us through our website or through our Investor Relations or Media Relations teams, with contact details available at </t>
    </r>
    <r>
      <rPr>
        <i/>
        <u/>
        <sz val="9.5"/>
        <color theme="4"/>
        <rFont val="Arial"/>
        <family val="2"/>
        <scheme val="minor"/>
      </rPr>
      <t>www.south32.net</t>
    </r>
    <r>
      <rPr>
        <i/>
        <sz val="9.5"/>
        <color theme="4"/>
        <rFont val="Arial"/>
        <family val="2"/>
        <scheme val="minor"/>
      </rPr>
      <t>.</t>
    </r>
    <r>
      <rPr>
        <sz val="9.5"/>
        <color theme="4"/>
        <rFont val="Arial"/>
        <family val="2"/>
        <scheme val="minor"/>
      </rPr>
      <t xml:space="preserve"> We are committed to communicating with our shareholders and other market participants in a way that is factual, complete, balanced, and clear. </t>
    </r>
  </si>
  <si>
    <r>
      <t xml:space="preserve">2023 Sustainable Development Report - Our societal contribution (page 41-47)
2023 Sustainable Development Report - Closure (page 83-86)
2023 Sustainable Development Report - Addressing climate change (page 87-117)
2023 Tax Transparency and Payments to Governments Report available at </t>
    </r>
    <r>
      <rPr>
        <i/>
        <u/>
        <sz val="9.5"/>
        <color theme="4"/>
        <rFont val="Arial"/>
        <family val="2"/>
        <scheme val="minor"/>
      </rPr>
      <t>www.south32.net</t>
    </r>
  </si>
  <si>
    <t xml:space="preserve">We engage with Indigenous, Traditional and Tribal Peoples using culturally appropriate methods throughout the mining lifecycle to foster relationships based on transparency and trust. 
We have culturally sensitive community complaints mechanisms and other Speak Up processes that Indigenous, Traditional and Tribal Peoples can use to provide feedback, complaints or concerns. 
We apply the principles and processes of free, prior, and informed consent in seeking to obtain and maintain agreed outcomes with Indigenous, Traditional and Tribal Peoples. 
We equip our people to be more culturally aware by, for example, creating opportunities for open discussion amongst our employees on the Australian Indigenous voice to parliament by sharing why South32 supports this initiative, how it links to our purpose and how they can be more engaged.
This year we updated our Approach to Cultural Heritage (previously published in 2021) to apply globally, and developed Our Approach to Indigenous, Traditional and Tribal Peoples Engagement.
</t>
  </si>
  <si>
    <t>We present on matters, including performance metrics and results, in a timely manner. We answer bond holders, debt, equity, insurers, lenders and rating agency requests (phone, email and face-to-face discussions). 
We regularly meet with the financial community through engagements such as roadshows or conference calls, including Lead Team or Board members in these engagements, as required. We also engage regularly with representatives from investor-led initiatives such as Climate Action 100+.
We align with investor-focused ESG reporting initiatives, such as IFRS Foundation’s Sustainability Accounting Standards Board (SASB) Standard for the Metals and Mining industry and the Task Force on Climate-Related Financial Disclosures (TCFD). We also respond to ESG analysts' and rating organisations’ information requests.</t>
  </si>
  <si>
    <t xml:space="preserve">In FY23, the representation of Black employees at Hillside Aluminium was 85 per cent of junior management, 81 per cent of middle management, 54 per cent of Executive management, and 100 per cent of Executive Directors. At Hotazel Manganese Mines, Black employees comprised 99 per cent of junior management, 80 per cent of middle management, 72 per cent of Executive management, and 75 per cent of Executive Directors. </t>
  </si>
  <si>
    <r>
      <t xml:space="preserve">2023 Corporate Governance Statement available at </t>
    </r>
    <r>
      <rPr>
        <i/>
        <u/>
        <sz val="9.5"/>
        <color theme="4"/>
        <rFont val="Arial"/>
        <family val="2"/>
        <scheme val="minor"/>
      </rPr>
      <t xml:space="preserve">www.south32.net
</t>
    </r>
    <r>
      <rPr>
        <sz val="9.5"/>
        <color theme="4"/>
        <rFont val="Arial"/>
        <family val="2"/>
        <scheme val="minor"/>
      </rPr>
      <t xml:space="preserve">2023 Sustainable Development Report - Protecting and respecting our people (19-33)
2023 Sustainable Development Report - Operating ethically and responsibly (page 48-61)
2023 Sustainable Development Report - Managing our environmental impact (page 62-86)
2023 Sustainable Development Report - Addressing climate change (page 87-117)
</t>
    </r>
  </si>
  <si>
    <r>
      <t xml:space="preserve">2023 Sustainable Development Report - Our sustainability approach (page 12-18)
2023 Sustainable Development Report - Delivering value to society (page 34-47)
</t>
    </r>
    <r>
      <rPr>
        <sz val="9.5"/>
        <color theme="4"/>
        <rFont val="Arial"/>
        <family val="2"/>
        <scheme val="minor"/>
      </rPr>
      <t xml:space="preserve">2023 Sustainable Development Report - Responsible value chain (page 57-61)
2023 Tax Transparency and Payments to Governments Report available at </t>
    </r>
    <r>
      <rPr>
        <i/>
        <u/>
        <sz val="9.5"/>
        <color theme="4"/>
        <rFont val="Arial"/>
        <family val="2"/>
        <scheme val="minor"/>
      </rPr>
      <t>www.south32.net</t>
    </r>
  </si>
  <si>
    <r>
      <t xml:space="preserve">2023 Sustainable Development Report - Responsible value chain (page </t>
    </r>
    <r>
      <rPr>
        <sz val="9.5"/>
        <color theme="4"/>
        <rFont val="Arial"/>
        <family val="2"/>
        <scheme val="minor"/>
      </rPr>
      <t>57-61)
2023 Sustainable Development Report - Tailings (page 74-77)
2023 Sustainable Development Report - Waste, contamination and other emissions (page 78-82)
2023 Sustainable Development Report - Closure (page 83-86)
2023 Sustainable Development Report - Addressing climate change (page 87-117)</t>
    </r>
  </si>
  <si>
    <t xml:space="preserve">Our Sustainability Policy is guided by international standards and initiatives, including the ICMM Mining Principles. We prepare the 2023 Sustainable Development Report in accordance with the Global Reporting Initiative (GRI) Standards 2021, Recommendations of the Task Force on Climate-related Financial Disclosures (TCFD) and the ICMM Mining Principles and Position Statements. </t>
  </si>
  <si>
    <t xml:space="preserve">Reducing waste generated from our operations is a key part of our commitment to continuously improving our sustainability performance. We manage waste in line with the ICMM Mining Principles: 2 –Decision Making, 4 – Risk Management, 6 – Environmental Performance and 8 – Responsible Production. We also apply the mitigation hierarchy that limits waste production and prioritises waste prevention, followed by minimisation, reuse, recycling, energy recovery and disposal.
The nature of mining and processing activities, if not appropriately managed, may lead to potential contamination through discharges and runoff, heavy metal contamination, spills, leaks or leaching of chemical elements. Our approach to managing contamination is informed by relevant laws and the ICMM Mining Principles: 2 – Decision Making, 4 – Risk Management, 6 – Environmental Performance and 8 – Responsible Production. Performance requirements to identify, predict, and manage
contamination risks are set out in our internal environment and climate change standard.
Other air emissions refer to non-GHG air emissions from our operations such as sulphur oxides (SOx), nitrogen oxides (NOx), particulates, odour, vibration, light and noise. Our approach to managing other air emissions considers the acute, incremental and cumulative impacts of other air emissions on sensitive receptors, including communities located within the relevant airshed. Like our approach to waste and contamination, managing other air emissions is informed by relevant laws and the ICMM Mining Principles 4 - Risk Management and 6 - Environmental Performance. We also apply a risk-based approach to identify and minimise air pollutants and their impacts using the SPR assessment method. Performance requirements to manage other air emissions are set out in our internal environment and climate change standard, and subject to our stewardship program. </t>
  </si>
  <si>
    <t>We are proud to invest in local communities and aim to contribute to the social, economic, and institutional development of host countries and communities. We design our social investment programs with input from our key stakeholders to reflect their aspirations and needs. This knowledge, combined with other assessments and surveys, informs our decision about investment in communities.  
Our social investment is guided by our internal social performance standard, our Code of Business Conduct and the ICMM Mining Principles, particularly Mining Principles: 3 – Human Rights, 9 – Social Performance and 10 – Stakeholder Engagement. There
are growing expectations about the contribution of resource companies to socio-economic development. Our social investments aim to respond to issues which affect society, with our efforts concentrated in areas where we believe we can have the greatest impact and contribute to sustainable improvement.</t>
  </si>
  <si>
    <t xml:space="preserve">We support the development and growth of small, medium, and micro enterprises (SMMEs), which contribute to the South African economy as it transitions towards fair economic distribution and the alleviation of poverty. We aim to work with an increasing number of Black-owned suppliers and support them to progress beyond the 51 per cent level of Black ownership defined by the South African Broad Based Black Economic Empowerment Codes.
Supporting Aboriginal and Torres Strait Islander businesses is fundamental to achieving our purpose.  We engage with Aboriginal and Torres Strait Islander suppliers at different levels of our supply chain, with local sourcing teams explaining to prospective suppliers our procurement processes and how to work with South32. We also work closely with our contractors to facilitate relationships with Aboriginal and Torres Strait Islander suppliers. 
During FY23, local procurement across our operations increased by US$111 million, comprising 22.6 per cent of non-traded procurement spend. 
We hold local supplier events to highlight opportunities and provide development programs that helps small businesses become procurement ready, increase sales, build competitiveness and enter the value chain of large companies, including South32. This year we continued to provide training to SMMEs to help to meet their needs, relating to financial management, corporate governance, health and safety, human resources and modern slavery. </t>
  </si>
  <si>
    <t xml:space="preserve">In line with our ICMM membership requirements and transparency commitments, we obtain independent assurance over selected sustainability information.
Read more about our FY23 Independent Assurance Report in the Assurance tab of this Databook. </t>
  </si>
  <si>
    <t>Our approach to sustainability contributes to the UN SDGs and we work with stakeholders to develop and implement actions that contribute to sustainable development. We have disclosed a detailed alignment of South32’s contribution to the UN SDGs and their associated targets. Out of the 169 UN SDG targets, we have identified 19 primary UN SDG targets which our activities contribute to.</t>
  </si>
  <si>
    <r>
      <t xml:space="preserve">a. 2023 Sustainable Development Report - Ethics and business integrity (page 49-51); 2023 Annual Report - Risk Management (page 28-37); 2023 Corporate Governance Statement - Our commitment to act ethically, responsibly, and lawfully (page 18-19); Our Code of Business Conduct, Our Approach to Human Rights and our Risk Management Framework available at </t>
    </r>
    <r>
      <rPr>
        <i/>
        <u/>
        <sz val="9.5"/>
        <color theme="4"/>
        <rFont val="Arial"/>
        <family val="2"/>
      </rPr>
      <t>www.south32.net</t>
    </r>
    <r>
      <rPr>
        <sz val="9.5"/>
        <color theme="4"/>
        <rFont val="Arial"/>
        <family val="2"/>
      </rPr>
      <t xml:space="preserve">
b. 2023 Sustainable Development Report - Human rights (page 52-56); our Sustainability Policy, Inclusion and Diversity Policy, Anti-Bribery and Corruption Policy, Our Code of Business Conduct, Our Approach to Human Rights, Our Approach to Tailings Management, Our Approach to Water Stewardship, Our Approach to Cultural Heritage, and Our Approach to Indigenous, Traditional and Tribal Peoples Engagement available at </t>
    </r>
    <r>
      <rPr>
        <i/>
        <u/>
        <sz val="9.5"/>
        <color theme="4"/>
        <rFont val="Arial"/>
        <family val="2"/>
      </rPr>
      <t>www.south32.net</t>
    </r>
    <r>
      <rPr>
        <sz val="9.5"/>
        <color theme="4"/>
        <rFont val="Arial"/>
        <family val="2"/>
      </rPr>
      <t xml:space="preserve">
c. Our Code of Business Conduct, Sustainability Policy, Inclusion and Diversity Policy, Anti-Bribery and Corruption Policy and 'Our Approach' documents are available at </t>
    </r>
    <r>
      <rPr>
        <i/>
        <u/>
        <sz val="9.5"/>
        <color theme="4"/>
        <rFont val="Arial"/>
        <family val="2"/>
      </rPr>
      <t>www.south32.net</t>
    </r>
    <r>
      <rPr>
        <i/>
        <sz val="9.5"/>
        <color theme="4"/>
        <rFont val="Arial"/>
        <family val="2"/>
      </rPr>
      <t xml:space="preserve">
</t>
    </r>
    <r>
      <rPr>
        <sz val="9.5"/>
        <color theme="4"/>
        <rFont val="Arial"/>
        <family val="2"/>
      </rPr>
      <t xml:space="preserve">
d. Our Code of Business Conduct, Sustainability Policy and Our Approach to Tailings Management is approved by the Board. Our other 'Approach' documents are approved by our Chief Executive Officer (CEO). 2023 Corporate Governance Statement - Our  commitment to act ethically, responsibly, and lawfully (page 18-19); 2023 Sustainable Development Report - Our sustainability approach (page 18); 'Our Approach' documents are available at </t>
    </r>
    <r>
      <rPr>
        <i/>
        <u/>
        <sz val="9.5"/>
        <color theme="4"/>
        <rFont val="Arial"/>
        <family val="2"/>
      </rPr>
      <t>www.south32.net</t>
    </r>
    <r>
      <rPr>
        <sz val="9.5"/>
        <color theme="4"/>
        <rFont val="Arial"/>
        <family val="2"/>
      </rPr>
      <t xml:space="preserve">
e. Our Code of Business Conduct and Sustainability Policy applies to our employees, Directors and executive management, contractors, suppliers and joint venture partners acting on our behalf in a South32 controlled or operated joint venture. 'Our Approach' documents apply to all Directors, management, employees, contractors and third parties who act on behalf of South32. We endeavour to influence our non-operated joint ventures to support the adoption of standards of conduct consistent with ours, as
relevant within the limits of the joint venture arrangements.</t>
    </r>
    <r>
      <rPr>
        <sz val="9.5"/>
        <color rgb="FFFF00FF"/>
        <rFont val="Arial"/>
        <family val="2"/>
      </rPr>
      <t xml:space="preserve">
</t>
    </r>
    <r>
      <rPr>
        <sz val="9.5"/>
        <color theme="4"/>
        <rFont val="Arial"/>
        <family val="2"/>
      </rPr>
      <t xml:space="preserve">
f. 2023 Sustainable Development Report - Ethics and Business Integrity (page 49-51); and 2023 Sustainable Development Report - Human rights (page 52-56). 'Our Approach' documents are made available internally on our intranet and externally at </t>
    </r>
    <r>
      <rPr>
        <i/>
        <u/>
        <sz val="9.5"/>
        <color theme="4"/>
        <rFont val="Arial"/>
        <family val="2"/>
      </rPr>
      <t>www.south32.net</t>
    </r>
    <r>
      <rPr>
        <sz val="9.5"/>
        <color theme="4"/>
        <rFont val="Arial"/>
        <family val="2"/>
      </rPr>
      <t xml:space="preserve">
</t>
    </r>
  </si>
  <si>
    <r>
      <t xml:space="preserve">a. Our Sustainability Policy is supported by a series of topic specific 'Our Approach’ documents which outline topic commitments, principles to manage the commitments and our management approach related to each topic. This year we have developed Our Approach to Indigenous, Traditional and Tribal Peoples Engagement, updated Our Approach to Human Rights (published in 2021) and updated Our Approach to
Tailings Management (published in 2019) in alignment with the Global Industry Standard on Tailings Management (GISTM) requirements. We also updated Our Approach to Water Stewardship (published
in 2019) and developed an updated global Our Approach to Cultural Heritage. These documents are supported by internal standards and procedures, and we are working on developing other approach
documents to cover additional material sustainability topics.
Our 'Approach' documents include a section on Governance, which describes our Board and Sustainability Committee's role and overall management accountability for each topic.
2023 Sustainable Development Report - Ethics and business integrity (page 49-51); 2023 Corporate Governance Statement - Our commitment to act ethically, responsibly, and lawfully (page 18-19); and 2023 Sustainable Development Report - Our sustainability approach (page 12-18). Refer to </t>
    </r>
    <r>
      <rPr>
        <i/>
        <u/>
        <sz val="9.5"/>
        <color theme="4"/>
        <rFont val="Arial"/>
        <family val="2"/>
      </rPr>
      <t>www.south32.net</t>
    </r>
    <r>
      <rPr>
        <sz val="9.5"/>
        <color theme="4"/>
        <rFont val="Arial"/>
        <family val="2"/>
      </rPr>
      <t xml:space="preserve"> for 'Our Approach' documents. </t>
    </r>
  </si>
  <si>
    <r>
      <t xml:space="preserve">a. Code of Business Conduct (and Speak Up Policy) available at </t>
    </r>
    <r>
      <rPr>
        <i/>
        <u/>
        <sz val="9.5"/>
        <color theme="4"/>
        <rFont val="Arial"/>
        <family val="2"/>
      </rPr>
      <t>www.south32.net</t>
    </r>
    <r>
      <rPr>
        <i/>
        <sz val="9.5"/>
        <color theme="4"/>
        <rFont val="Arial"/>
        <family val="2"/>
      </rPr>
      <t xml:space="preserve">; </t>
    </r>
    <r>
      <rPr>
        <sz val="9.5"/>
        <color theme="4"/>
        <rFont val="Arial"/>
        <family val="2"/>
      </rPr>
      <t>2023 Sustainable Development Report - Ethics and business integrity (page 49-51); and 2023 Corporate Governance Statement - Our  commitment to act ethically, responsibly, and lawfully (page 18)</t>
    </r>
  </si>
  <si>
    <t>We have set a medium-term target to halve our operational GHG emissions (Scope 1 and 2) by 2035 from our FY21 baseline, and a long-term goal to achieve net zero GHG emissions (Scope 1, 2 and 3) by 2050. In FY23, we broadened our long-term goal to include Scope 3 emissions, alongside Scope 1 and 2 emissions.</t>
  </si>
  <si>
    <r>
      <t xml:space="preserve">Transformation in South Africa has a very specific meaning. It refers to change that enables Black People to participate meaningfully in the economy by owning, managing, and controlling productive assets. The government of South Africa has passed legislation to help redress the country’s historical socio-economic inequalities. This legislation includes the </t>
    </r>
    <r>
      <rPr>
        <i/>
        <sz val="9.5"/>
        <color theme="4"/>
        <rFont val="Arial"/>
        <family val="2"/>
        <scheme val="minor"/>
      </rPr>
      <t>Broad-based Black Economic Empowerment Act (B-BBEE)</t>
    </r>
    <r>
      <rPr>
        <sz val="9.5"/>
        <color theme="4"/>
        <rFont val="Arial"/>
        <family val="2"/>
        <scheme val="minor"/>
      </rPr>
      <t xml:space="preserve"> and the Mining Charter of 2018. We report annually on our progress against targets in the B-BBEE codes and in the Mining Charter and submit our reports to the BEE Commission and the Department of Mineral Resources and Energy. Our purpose aligns with South Africa’s transformation imperative and our operations in South Africa have a transformation plan, focused on achieving year-on-year improvements in line with legislation. Helping to transform South Africa means transforming our business too and to do this we focus on finding local talent, using local suppliers, and providing local business opportunities. Metalloys has been in care and maintenance during the reporting period but continues to track procurement spend and will undergo the Black Economic Empowerment verification audit like our other South African entities.</t>
    </r>
  </si>
  <si>
    <r>
      <t>About this Sustainability Databook</t>
    </r>
    <r>
      <rPr>
        <sz val="9"/>
        <color theme="4"/>
        <rFont val="Arial"/>
        <family val="2"/>
        <scheme val="minor"/>
      </rPr>
      <t xml:space="preserve">
This Sustainability Databook (</t>
    </r>
    <r>
      <rPr>
        <b/>
        <sz val="9"/>
        <color theme="4"/>
        <rFont val="Arial"/>
        <family val="2"/>
        <scheme val="minor"/>
      </rPr>
      <t>Databook</t>
    </r>
    <r>
      <rPr>
        <sz val="9"/>
        <color theme="4"/>
        <rFont val="Arial"/>
        <family val="2"/>
        <scheme val="minor"/>
      </rPr>
      <t>) has been prepared by South32 Limited (ABN 84 093 732 597) for informational purposes only and is intended to assist its investors with understanding its performance with respect to sustainable development. South32 Limited is the ultimate holding company of the South32 group of companies. 
In this report, unless otherwise stated, references to South32, the South32 Group, the Group, we, us, our and similar expressions refer to South32 Limited and its controlled entities and joint arrangements</t>
    </r>
    <r>
      <rPr>
        <vertAlign val="superscript"/>
        <sz val="9"/>
        <color theme="4"/>
        <rFont val="Arial"/>
        <family val="2"/>
        <scheme val="minor"/>
      </rPr>
      <t>(1)(2)</t>
    </r>
    <r>
      <rPr>
        <sz val="9"/>
        <color theme="4"/>
        <rFont val="Arial"/>
        <family val="2"/>
        <scheme val="minor"/>
      </rPr>
      <t xml:space="preserve">. In addition to South32’s controlled entities and joint arrangements, this report may refer to operations that are not controlled or operated by South32. Further details about the reporting boundaries of this report are set out in the Reporting Boundaries tab contained in this Databook. 
This Databook should be read in conjunction with South32’s Annual Report and Sustainable Development Report, together with other periodic and continuous disclosure announcements lodged with the ASX. These documents are available at </t>
    </r>
    <r>
      <rPr>
        <i/>
        <u/>
        <sz val="9"/>
        <color theme="4"/>
        <rFont val="Arial"/>
        <family val="2"/>
        <scheme val="minor"/>
      </rPr>
      <t>www.south32.net</t>
    </r>
    <r>
      <rPr>
        <sz val="9"/>
        <color theme="4"/>
        <rFont val="Arial"/>
        <family val="2"/>
        <scheme val="minor"/>
      </rPr>
      <t xml:space="preserve">. This Databook has been prepared in accordance with the Global Reporting Initiative (GRI) Standards 2021, Recommendations of the Task Force on Climate-related Financial Disclosures and the ICMM Mining Principles and Position Statements. 
Monetary amounts in this Databook are expressed in US dollars, unless otherwise stated. Figures in italics indicate that an adjustment has been made since the figures were previously reported.
South32 engaged an independent external assurance organisation, KPMG, to provide the Directors of South32 Limited with assurance on select sustainability information, as explained in the independent assurance report in this Databook. 
</t>
    </r>
    <r>
      <rPr>
        <b/>
        <sz val="9"/>
        <color theme="4"/>
        <rFont val="Arial"/>
        <family val="2"/>
        <scheme val="minor"/>
      </rPr>
      <t xml:space="preserve">Forward-looking statements &amp; scenario analysis </t>
    </r>
    <r>
      <rPr>
        <sz val="9"/>
        <color theme="4"/>
        <rFont val="Arial"/>
        <family val="2"/>
        <scheme val="minor"/>
      </rPr>
      <t xml:space="preserve">
This Databook contains forward-looking statements, including statements of current intention and expectation and statements of opinion. This includes statements regarding climate change and other environmental and energy transition scenarios. While these forward-looking statements reflect South32’s expectations at the date of this Databook (including with respect to its strategies and plans regarding climate change), they may be affected by a range of variables which could cause actual outcomes and developments to differ materially from those expressed in such statements. These variables include but are not limited to: financial and economic conditions in various countries; fluctuations in demand, price, or currency; operating results; development progress including approvals; risks, including physical, technology and carbon emissions reductions risks; industry competition; loss of market for South32’s products; legislative, fiscal, and regulatory developments; the conduct of joint venture participants and contractual counterparties, and estimates relating to cost, engineering, reserves and resources For further information regarding South32’s approach to risk management, see page 28 to 37 of our Annual Report.
South32 makes no representation, assurance or guarantee as to the accuracy, completeness or likelihood of fulfilment of any forward-looking statement, any outcomes expressed or implied in any forward-looking statement or any assumptions on which a forward-looking statement is based. 
There are also inherent limitations with respect to scenario analysis which is discussed in this Databook, and it is difficult to predict which, if any, of the scenarios might eventuate. Scenarios do not constitute definitive outcomes or probabilities, and scenario analysis relies on assumptions that may or may not be, or prove to be, correct and may or may not eventuate. Scenarios may also be impacted by additional factors to the assumptions disclosed. Except as required by applicable laws or regulations, South32 does not undertake to publicly update or review any forward-looking statements. South32 cautions against reliance on any forward-looking statements or guidance, particularly in light of the long time horizon which this Databook covers and the inherent uncertainty in possible policy, market and technological developments in the future. 
</t>
    </r>
    <r>
      <rPr>
        <b/>
        <sz val="9"/>
        <color theme="4"/>
        <rFont val="Arial"/>
        <family val="2"/>
        <scheme val="minor"/>
      </rPr>
      <t>Information prepared by third parties</t>
    </r>
    <r>
      <rPr>
        <sz val="9"/>
        <color theme="4"/>
        <rFont val="Arial"/>
        <family val="2"/>
        <scheme val="minor"/>
      </rPr>
      <t xml:space="preserve">
Certain information contained in this Databook is based on information prepared by third parties. South32 does not make any representation or warranty that this third party material is accurate, complete or up to date. 
</t>
    </r>
    <r>
      <rPr>
        <sz val="8"/>
        <color theme="4"/>
        <rFont val="Arial"/>
        <family val="2"/>
        <scheme val="minor"/>
      </rPr>
      <t xml:space="preserve">(1)  In this Databook, references to ‘joint arrangements’ mean operations that are not controlled by South32, such as joint ventures and joint operations. Joint arrangements are classified in accordance with IFRS 11 Joint Arrangements.  Joint arrangements and entities that are not operated by South32 are not included in this Databook except where otherwise stated.
(2)  This Databook refers to commodities ‘we produce’ and commodities in ‘our portfolio’, which include commodities such as bauxite, alumina, aluminium and copper that may form part of, or be produced by, entities not operated by South32.  References in this Databook to ‘our operations’, or commodities ‘we produce’ or in ‘our portfolio’, should be read in this context.
</t>
    </r>
    <r>
      <rPr>
        <sz val="9"/>
        <color theme="4"/>
        <rFont val="Arial"/>
        <family val="2"/>
        <scheme val="minor"/>
      </rPr>
      <t> </t>
    </r>
  </si>
  <si>
    <t></t>
  </si>
  <si>
    <t>This tab is subject to assurance by KPMG - refer to the Assurance tab for further information.</t>
  </si>
  <si>
    <t>Self-assessment of alignment to the ICMM Performance Expectations (PEs) by Worsley Alumina, Groote Eylandt Mining Company (GEMCO) and Illawarra Metallurgical Coal (IMC) is subject to assurance by KPMG - refer to the Assurance tab for further information.</t>
  </si>
  <si>
    <r>
      <t xml:space="preserve">In accordance with our ICMM member requirements, we are implementing the ICMM Performance Expectations (PEs). 
In FY22 we undertook self-assessments across our operations to review conformance with the PEs. These self-assessments were completed at a functional level, and aggregated by region, as published in our 2022 Sustainability Databook available at </t>
    </r>
    <r>
      <rPr>
        <i/>
        <u/>
        <sz val="9.5"/>
        <color theme="4"/>
        <rFont val="Arial"/>
        <family val="2"/>
        <scheme val="minor"/>
      </rPr>
      <t>www.south32.net.</t>
    </r>
    <r>
      <rPr>
        <u/>
        <sz val="9.5"/>
        <color theme="4"/>
        <rFont val="Arial"/>
        <family val="2"/>
        <scheme val="minor"/>
      </rPr>
      <t xml:space="preserve">
</t>
    </r>
    <r>
      <rPr>
        <sz val="9.5"/>
        <color theme="4"/>
        <rFont val="Arial"/>
        <family val="2"/>
        <scheme val="minor"/>
      </rPr>
      <t xml:space="preserve">During FY23, we updated self-assessments against the PEs for Worsley Alumina, GEMCO, IMC, which were subject to third-party validation for the first time. 
The outcomes of the self-assessments are detailed below. 
</t>
    </r>
  </si>
  <si>
    <t>Our 2023 Sustainable Development Report is prepared  in accordance with the Global Reporting Initiative (GRI)
Standards 2021, Recommendations of the Task Force on Climate-related Financial Disclosures and the ICMM Mining Principles
and Position Statements.</t>
  </si>
  <si>
    <t>Our Approach to Indigenous, Traditional and Tribal Peoples Engagement</t>
  </si>
  <si>
    <t>South32-operated operations</t>
  </si>
  <si>
    <t>Production status</t>
  </si>
  <si>
    <t>South32-controlled development options</t>
  </si>
  <si>
    <t xml:space="preserve">Non-operated operations / joint arrangements </t>
  </si>
  <si>
    <t>Divested operations</t>
  </si>
  <si>
    <r>
      <t>Due to return</t>
    </r>
    <r>
      <rPr>
        <vertAlign val="superscript"/>
        <sz val="9.5"/>
        <color theme="4"/>
        <rFont val="Arial"/>
        <family val="2"/>
      </rPr>
      <t>(2)</t>
    </r>
  </si>
  <si>
    <r>
      <t>Returned to work</t>
    </r>
    <r>
      <rPr>
        <vertAlign val="superscript"/>
        <sz val="9.5"/>
        <color theme="4"/>
        <rFont val="Arial"/>
        <family val="2"/>
      </rPr>
      <t>(3)</t>
    </r>
  </si>
  <si>
    <r>
      <t>Returned and retained</t>
    </r>
    <r>
      <rPr>
        <vertAlign val="superscript"/>
        <sz val="9.5"/>
        <color theme="4"/>
        <rFont val="Arial"/>
        <family val="2"/>
      </rPr>
      <t>(4)</t>
    </r>
  </si>
  <si>
    <t>Return rate (%)</t>
  </si>
  <si>
    <t>Retention rate (%)</t>
  </si>
  <si>
    <t xml:space="preserve">(1) In FY23, cultural awareness training was delivered at our Cannington, GEMCO, Worsley Alumina and South Africa Manganese operations and the Hermosa project, to selected employees and contractors. </t>
  </si>
  <si>
    <r>
      <t>(1) Cerro Matoso and GEMCO</t>
    </r>
    <r>
      <rPr>
        <sz val="8"/>
        <color rgb="FFC00000"/>
        <rFont val="Arial"/>
        <family val="2"/>
      </rPr>
      <t xml:space="preserve"> </t>
    </r>
    <r>
      <rPr>
        <sz val="8"/>
        <color theme="4"/>
        <rFont val="Arial"/>
        <family val="2"/>
      </rPr>
      <t xml:space="preserve">operations have a formal agreement in place with Indigenous, Traditional and Tribal Peoples' communities. 
(2) Includes our operated interest / share, or 'operated operations' only. 
(3) In 2021 and 2022 we reported that three operations maintained Indigenous Communities Agreements, subsequent to review it was identified that one operation had reported an agreement which didn’t include any benefits or community development commitments. The data for FY21 and FY22 has been restated to reflect this. </t>
    </r>
  </si>
  <si>
    <t xml:space="preserve">   - total men</t>
  </si>
  <si>
    <t xml:space="preserve">   - total women</t>
  </si>
  <si>
    <r>
      <t>Production in countries in the 20 lowest rankings in Transparency International’s Corruption Perception Index</t>
    </r>
    <r>
      <rPr>
        <vertAlign val="superscript"/>
        <sz val="9.5"/>
        <color theme="4"/>
        <rFont val="Arial"/>
        <family val="2"/>
        <scheme val="minor"/>
      </rPr>
      <t>(1)</t>
    </r>
  </si>
  <si>
    <t xml:space="preserve">(1) Required personnel must undertake VPSHR training every two years. This results in a significant year-on-year variance between training completions between years. Revised training assignment profiles were made in FY23. 
(2) As at 30 June 2023, 81 per cent of our employees have completed mandatory Code of Business Conduct training. This training is required every three years and is supported by an annual assessment module. Selected contractors also complete the training.
(3) Introductory human rights training is completed by selected employees. In FY23, training assignments were paused as the training module was refreshed, resulting in variance in completion numbers. In FY24, the updated training will be reassigned to employees and selected contractors, to be undertaken every two years. Prior to FY23, Introductory human rights training and Modern slavery training completion numbers were combined.
(4) Required personnel must undertake modern slavery training every two years. This results in a significant year-on-year variance in training completions between reporting periods. Revised training assignment profiles were developed in FY23. In FY22 and FY21, Introductory human rights training was included in the total modern slavery training completions as modern slavery content was present in both trainings.  
(5) In FY23, cultural awareness training was delivered at our Cannington, Groote Eylandt Mining Company (GEMCO), Worsley Alumina and South Africa Manganese operations and the Hemosa project to selected employees and contractors. </t>
  </si>
  <si>
    <r>
      <rPr>
        <sz val="8"/>
        <color rgb="FF304242"/>
        <rFont val="Arial"/>
        <family val="2"/>
      </rPr>
      <t xml:space="preserve">(1) Human rights impact assessments (HRIAs) are completed at least every five years, if the risk is considered higher due to the location or activity, and are reviewed annually through a self-assessment to maintain currency. Operations that completed HRIAs in FY23 are Cerro Matoso, Hillside Aluminium, Hotazel Manganese Mines (HMM) and Mozal Aluminium. 
(2) Human Rights Risk Self Assessments (HRRSAs) are conducted annually at our operations with a lower exposure to human rights risks, and when high risk operations have conducted self-assessments. </t>
    </r>
    <r>
      <rPr>
        <sz val="8"/>
        <color theme="4"/>
        <rFont val="Arial"/>
        <family val="2"/>
      </rPr>
      <t xml:space="preserve">Operations that completed HRRSAs in FY23 are Cannington, Hermosa project, Illawarra Metallurgical Coal, and Ambler Metals exploration. 
(3) 67 per cent of our 'operated operations' have completed a HRIA or HRRSA in FY23. Two of the remaining operations commenced their assessments in FY23, and will aim to complete these in FY24. Metalloys is in care and maintenance and is not subject to assessment. </t>
    </r>
  </si>
  <si>
    <r>
      <t>(1) Facilities who emit more than 100kt CO</t>
    </r>
    <r>
      <rPr>
        <vertAlign val="subscript"/>
        <sz val="8"/>
        <color theme="4"/>
        <rFont val="Arial"/>
        <family val="2"/>
      </rPr>
      <t>2</t>
    </r>
    <r>
      <rPr>
        <sz val="8"/>
        <color theme="4"/>
        <rFont val="Arial"/>
        <family val="2"/>
      </rPr>
      <t xml:space="preserve">-e scope 1 emissions are required to have a Safeguard Mechanism baseline. The FY23 NGER submission period is open from 1 July - 31 October 2023, following which the Clean Energy Regulator will publish the FY23 baselines.
(2) Scope 1 covered emissions are defined as scope 1 emissions, including direct emissions from fugitive emissions and emissions from fuel combustion and industrial process. Scope 1 covered emissions may differ slightly to the disclosed Facility level emissions due to difference in reporting boundaries as per the NGER Act.  </t>
    </r>
  </si>
  <si>
    <r>
      <t>In FY23, following our assessment of external benchmarks, our long-term base case global carbon price assumption remained at US$64 per tonne after inflation adjustment. Further commentary on our FY23 analysis that led to this assessment includes:
- Globally, the coverage of legislated carbon pricing instruments (i.e. tax or trading scheme) increased to 23 per cent of total emissions in CY22 from 21.5 per cent in CY21, and 89 countries had 
  adopted net-zero commitments by end-2022. There was continued momentum for climate actions and carbon policies, which are driven by Nationally Determined Contribution (NDC) targets. At COP27 
  (2022), progress was made in the loss and damage fund and the operational details of Article 6 of the Paris Agreement but no significant NDC updates. In terms of external benchmarks, the World 
  Bank report on State and Trends of Carbon Pricing (2022) reported that carbon prices and taxes were below the price corridor required to meet the Paris Agreement. Simiilarly, the International 
  Monetary Fund (IMF) assessed global average carbon price at US$6 / tCO</t>
    </r>
    <r>
      <rPr>
        <vertAlign val="subscript"/>
        <sz val="9.5"/>
        <color theme="4"/>
        <rFont val="Arial"/>
        <family val="2"/>
      </rPr>
      <t>2</t>
    </r>
    <r>
      <rPr>
        <sz val="9.5"/>
        <color theme="4"/>
        <rFont val="Arial"/>
        <family val="2"/>
      </rPr>
      <t>-e, much lower than a suggested requirement of US$75/tCO</t>
    </r>
    <r>
      <rPr>
        <vertAlign val="subscript"/>
        <sz val="9.5"/>
        <color theme="4"/>
        <rFont val="Arial"/>
        <family val="2"/>
      </rPr>
      <t>2</t>
    </r>
    <r>
      <rPr>
        <sz val="9.5"/>
        <color theme="4"/>
        <rFont val="Arial"/>
        <family val="2"/>
      </rPr>
      <t xml:space="preserve">-e to achieve climate targets. 
- Domestic market developments indicate continued commitment and focus towards net zero goals over the assessed period in our operating jurisdictions. In Australia, the </t>
    </r>
    <r>
      <rPr>
        <i/>
        <sz val="9.5"/>
        <color theme="4"/>
        <rFont val="Arial"/>
        <family val="2"/>
      </rPr>
      <t>Safeguard Mechanism 
  (Crediting) Amendment Bill 2023</t>
    </r>
    <r>
      <rPr>
        <sz val="9.5"/>
        <color theme="4"/>
        <rFont val="Arial"/>
        <family val="2"/>
      </rPr>
      <t xml:space="preserve"> came into effect on 1 July 2023. The industrial facilities (including four South32 operations) covered under the Safeguard Mechanism will adhere to lower emission 
  limits to achieve the 205 million tonnes of CO</t>
    </r>
    <r>
      <rPr>
        <vertAlign val="subscript"/>
        <sz val="9.5"/>
        <color theme="4"/>
        <rFont val="Arial"/>
        <family val="2"/>
      </rPr>
      <t>2</t>
    </r>
    <r>
      <rPr>
        <sz val="9.5"/>
        <color theme="4"/>
        <rFont val="Arial"/>
        <family val="2"/>
      </rPr>
      <t xml:space="preserve"> abatement target. In South Africa, the government raised the headline carbon tax rate to ZAR159 (US$7.7) per tonne for CY23 compared to ZAR144 (US
  $8.5) per tonne in CY22. The government also proposed to increase the rate to at least US$30 per tonne in CY30 and US$120 per tonne beyond CY50 as part of the planned two-phase transition. 
- Overall market-driven carbon prices have weathered the 2022 energy crisis well. The European Allowance averaged at EUR84 per tonne (US$94 per tonne) in FY23, 15 per cent higher than FY22.  
  Australian carbon credit units (ACCUs) averaged at A$33 per tonne (US$22 per tonne) in FY23, 4 per cent lower compared to FY22, mainly due to an increase in supply. Our internal corporate 
  benchmark survey, which includes 42 companies from the finance, resource, agriculture, and energy sector, indicated that the long-term average internal carbon prices are converging to a range of 
  US$40 per tonne to US$120 per tonne. 
For further information on how we develop and apply an internal carbon price, refer to our 2023 Sustainable Development Report and Climate Change Action Plan at </t>
    </r>
    <r>
      <rPr>
        <i/>
        <u/>
        <sz val="9.5"/>
        <color theme="4"/>
        <rFont val="Arial"/>
        <family val="2"/>
      </rPr>
      <t>www.south32.net.</t>
    </r>
  </si>
  <si>
    <t xml:space="preserve">(1) This figure is calculated as total land rehabilitated divided by sum of total land disturbed and total land rehabilitated. Noting that the total rehabilitated land was deemed as disturbed land prior to rehabilitation, this calculation method is used to reflect the proportion of all disturbed land that has been rehabilitated to date. Total land that has been disturbed by South32 to date is 18,017 hectares, of which 5,911 hectares have been rehabilitated. 
(2) FY23 total land set aside for conservation includes forest ecosystem restoration and agroforestry at Cerro Matoso, stewardship (offset) sites at Illawarra Metallurgical Coal, and areas of significant conservation value, ecological restoration and habitat protection at Worsley Alumina. </t>
  </si>
  <si>
    <t xml:space="preserve">(1) All operations are required to manage the potential for acid rock drainage (ARD) as outlined in our internal environment and climate change standard. In FY23 operations were required to report ARD. Notably ARD was reported as predicted to occur at Cannington, Cerro Matoso (CMSA) and the Hermosa project. ARD is actively managed at Cannington through application of appropriate cover systems and stormwater management. CMSA commenced an ARD study in FY23 which is expected to be completed in FY24. 
</t>
  </si>
  <si>
    <r>
      <t xml:space="preserve">At South32, we respect and protect the personal information and privacy of others. We collect, manage and use personal information in accordance with our Privacy Policy and applicable privacy laws. Our Privacy Policy is available at </t>
    </r>
    <r>
      <rPr>
        <i/>
        <u/>
        <sz val="9.5"/>
        <color theme="4"/>
        <rFont val="Arial"/>
        <family val="2"/>
      </rPr>
      <t>www.south32.net</t>
    </r>
    <r>
      <rPr>
        <i/>
        <sz val="9.5"/>
        <color theme="4"/>
        <rFont val="Arial"/>
        <family val="2"/>
      </rPr>
      <t>.</t>
    </r>
    <r>
      <rPr>
        <sz val="9.5"/>
        <color theme="4"/>
        <rFont val="Arial"/>
        <family val="2"/>
      </rPr>
      <t xml:space="preserve">
During the year, we continued to develop our controls for privacy risk, including our company-wide privacy awareness program and our privacy and information management framework.
Our Sustainability and Business Conduct - Minimum Supplier Requirements also require our suppliers confirm that they manage privacy of personal information in accordance with applicable laws and regulations.</t>
    </r>
  </si>
  <si>
    <r>
      <t>We promote learning and support professional development for all employees. Our learning and development channels include internal training and learning programs for specific role profiles, self-service learning through platforms such as LinkedIn Learning, and external capability programs with specialist vendors.
Our Education Assistance Program also supports eligible employees who want to develop their skills and capabilities with formal education and training. At the end of FY23, 2,159 employees had an active LinkedIn Learning license, up 20 per cent from FY22, enabling direct access to a broad library of online professional development content. In addition, there is a core suite of 23 corporate development programs assigned to specific leadership role profiles to support learning. 
In FY23, we continued to develop leadership capability through our Leadership Fundamentals Program, with 966</t>
    </r>
    <r>
      <rPr>
        <sz val="9.5"/>
        <color rgb="FFFF00FF"/>
        <rFont val="Arial"/>
        <family val="2"/>
      </rPr>
      <t xml:space="preserve"> </t>
    </r>
    <r>
      <rPr>
        <sz val="9.5"/>
        <color theme="4"/>
        <rFont val="Arial"/>
        <family val="2"/>
      </rPr>
      <t xml:space="preserve">frontline leaders participating in the program. We strengthened our global talent framework to facilitate talent discussions across our global locations and build our internal talent pipeline to support business performance and the development of our people.
Our people are fundamental to our success. We seek to attract, develop and retain talented people who have a shared belief in our purpose and values. In FY23, we engaged 81 vacation students and as at 30 June 2023, we had a further 430 graduates, apprentices, trainees and learners in our talent pipeline. In line with our commitment to inclusion and diversity, 45 per cent of these are women.
We recognise the role that we play in shaping a better future in South Africa through economic transformation and continue to focus on employment equity, Enterprise and Supplier Development (ESD), social investment, job creation, skills development and local economic development. Growing and developing small, medium, and micro enterprises (SMMEs) through ESD is fundamental to the transformation of the South African economy. 
In FY23, we exceeded our target for ESD spend of US$8.1 million with a total spend of US$14.7 million on a smaller number of SMMEs who were provided funding support. We hold local supplier events to highlight opportunities and provide development programs that help small businesses become procurement ready, increase sales, build competitiveness and enter the value chain of large companies, including South32. This year we continued to provide training to SMMEs to help to meet their needs, relating to financial management, corporate governance, health and safety, human resources and modern slavery.
We invested US$27.7 million in community programs, primarily focused on education and leadership, economic participation, good health and social wellbeing, and natural resource resilience. 59,500 students across 740 schools in 1,160 communities participated in education and leadership programs funded by South32. </t>
    </r>
  </si>
  <si>
    <t>Inclusion and diversity is a core element of our culture. We know an inclusive and diverse workforce is safer and allows for greater collaboration, innovation and performance. We are committed to building and maintaining an inclusive and diverse workforce that reflects the communities in which we operate.
We align with the International Labour Organisation’s Declaration of Fundamental Principles and Rights at Work, and are guided by the United Nations Sustainable Development Goal on Gender Equality, the ICMM Diversity, Equity and Inclusion Position Statement and the ICMM Principles: 2 – Decision Making and 3 – Human Rights. Our internal reporting mechanisms help leaders monitor our culture and workplace behaviours and identify issues and areas for improvement. 
We are a signatory to the 40:40 Vision, an initiative led by HESTA and supported by industry partners to pursue diversity in executive leadership in ASX300 companies. Our Chief Executive Officer (CEO) is a founding member of the Champions of Change National 2021 Group, which is a shared commitment to achieving gender balance across workforces and creating a workplace culture that is diverse and inclusive, at all levels and in all locations. Our CEO is also a member of CEOs for Gender Equity, a CEO-led membership organization committed to achieving gender equality in Western Australia. 
In the People and culture tab of the 2023 Sustainability Databook, we have disclosed the pay ratio of women to men based on salary across countries where we have more than 50 South32 employees. 
Inclusion and diversity principles underpin our recruitment process. We track performance against our inclusion and diversity measurable objectives in our annual Business Scorecard, which is a key determinant of the short-term incentive payments eligible employees receive. Our inclusion and diversity measurable objectives provide a series of targets and actions aimed at improving inclusion and diversity in our workplace.
The South32 Code of Business Conduct states that 'We don't tolerate bullying, harassment, discrimination, victimisation or intimidation of any kind towards others', and that we are all responsible for 'treating others fairly, with respect and dignity, and without discrimination based on race, gender, age, nationality, marital status, ethnic origin, social class, religion, political views, sexual orientation or disability.'
In FY23 we continued to support Bush Medijina, a Warningakalina women’s business on Groote Eylandt in Australia. We also continue to provide family and domestic violence support in Western Australia and New South Wales.</t>
  </si>
  <si>
    <t xml:space="preserve">The countries we operate in are members of the International Labour Organisation, and we respect international labour standards and seek to comply with local labour laws and regulations. As at 30 June 2023, our workforce comprised 9,616 employees across 10 countries. We provide employment opportunities in the regions where we work, with the aim of creating a workforce that reflects the diverse communities and countries where we operate. We aim to be an employer of choice, providing an inclusive work environment and competitive remuneration to attract, develop and retain talented people. 
Employees have access to our Employee Assistance Program, which offers confidential counselling. They also receive additional benefits that differ across our locations, which may include retirement savings and pension matching programs, personal insurance, medical insurance subsidies, educational assistance, service awards and corporate discount programs. Our market-competitive entitlements for parental leave support eligible employees who are growing their families. We provide opportunities for employees to balance personal and business priorities with flexible and remote work arrangements. 
Our Education Assistance Program also supports eligible employees who want to develop their skills and capabilities with formal education and training. In FY23, we engaged 81 vacation students and as at 30 June 2023, we had a further 430 graduates, apprentices, trainees and learners in our talent pipeline. In line with our commitment to inclusion and diversity, 45 per cent of these are women.
Our inclusion and diversity measurable objectives provide a series of targets and actions aimed at improving inclusion and diversity in our workplace. One of our measurable objectives is to continue to target pay equity for our employees, with respect to gender and ethnicity. In FY23, we completed our equity pay review, investing US$338,000 to improve pay equity and narrowly missing our target of reducing spend year-on-year to close the pay gap. 
As a significant employer and investor in Australia, we recognise the positive impact we can have on reconciliation. We plan to release our second Innovate Reconciliation Action Plan (RAP) in 2023. This RAP has more ambitious goals and targets to further increase Aboriginal and Torres Strait Islander employment and procurement, elevate Aboriginal and Torres Strait Islander voices, support cultural heritage projects identified by Traditional Owners and further embed reconciliation across our business.
We recognise the role that we play in shaping a better future in South Africa through economic transformation and continue to focus on employment equity, Enterprise and Supplier Development (ESD), social investment, job creation, skills development and local economic development. Growing and developing small, medium, and micro enterprises (SMMEs) through ESD is fundamental to the transformation of the South African economy. In FY23, we exceeded our target for ESD spend of US$8.1 million with a total spend of US$14.7 million on a smaller number of SMMEs who were provided funding support. We hold local supplier events to highlight opportunities and provide development programs that help small businesses become procurement ready, increase sales, build competitiveness and enter the value chain of large companies, including South32. This year we continued to provide training to SMMEs to help to meet their needs, relating to financial management, corporate governance, health and safety, human resources and modern slavery.
This year, we invested 27.7 million in community programs, primarily focused on education and leadership, economic participation, good health and social wellbeing, and natural resource resilience. 7,200 people participated in economic development programs funded by South32, with 2,550 jobs created across 70 communities. </t>
  </si>
  <si>
    <r>
      <t>We are committed to respecting internationally recognised human rights as set out in the International Bill of Rights (comprising the Universal Declaration
of Human Rights, the International Covenant on Civil and Political Rights, and the International Covenant on Economic, Social and Cultural Rights) and the International Labour Organization Declaration on Fundamental Principles and Rights at Work. Our approach is guided by the United Nations Guiding Principles on Business and Human Rights (UNGPs), the United Nations Global Compact Principles, the ICMM Mining Principles, the Voluntary Principles on Security and Human Rights (VPSHR), the UN Declaration on the Rights of Indigenous Peoples and the ICMM Mining Principles: 2 – Decision Making, 3 – Human Rights and 4 – Risk Management. While we work to respect the rights of all stakeholders, we particularly focus our efforts on those people most vulnerable to harm, marginalized or at-risk groups, including Indigenous, Traditional and Tribal Peoples.   
We operationalise our commitments through Our Approach to Human Rights and our internal social performance standard. In FY23, Our Approach to Human Rights was updated to detail the governance framework we have in place to embed the United Nations Guiding Principles (UNGPs) across our business and to include the human rights requirements of the Global Industry Standard on Tailings Management (GISTM). 
We conduct ongoing human rights due diligence to help us to identify, prevent, mitigate and account for how we address any involvement in human rights risks across our operations (including tailings storage facilities (TSFs)) and business relationships. Our human rights due diligence includes Human Rights Impact Assessments (HRIAs), Human Rights Risk Self-assessments (HRRSAs) and supplier human rights assessments. Our internal social performance standard outlines the requirements that operations located in countries where human rights risk is considered high, undertake a HRIA at least every five years.
We are committed to providing accessible and safe grievance and redress channels for stakeholders to raise complaints about human rights, and where we identify that we have caused or contributed to an adverse human rights impact, we will provide for or cooperate in its remediation through legitimate processes.
Our approach to responsible sourcing is built on a partnership model with our suppliers that aims to minimise health, safety, environmental, human rights, and other social risks. We expect the suppliers we work with to share our values, standards of conduct and to respect human rights, as set out in our Code of Business Conduct (Code) and our Sustainability and Business Conduct - Minimum Supplier Requirements. Where possible, we aim to encourage our non-controlled joint venture partners to adopt standards of conduct that are consistent with ours.
Our activities to manage the risk of modern slavery across our supply chain are provided in our annual Modern Slavery Statement in response to the</t>
    </r>
    <r>
      <rPr>
        <i/>
        <sz val="9.5"/>
        <color theme="4"/>
        <rFont val="Arial"/>
        <family val="2"/>
      </rPr>
      <t xml:space="preserve"> </t>
    </r>
    <r>
      <rPr>
        <sz val="9.5"/>
        <color theme="4"/>
        <rFont val="Arial"/>
        <family val="2"/>
      </rPr>
      <t xml:space="preserve">Australian </t>
    </r>
    <r>
      <rPr>
        <i/>
        <sz val="9.5"/>
        <color theme="4"/>
        <rFont val="Arial"/>
        <family val="2"/>
      </rPr>
      <t>Modern Slavery Act 2018</t>
    </r>
    <r>
      <rPr>
        <sz val="9.5"/>
        <color theme="4"/>
        <rFont val="Arial"/>
        <family val="2"/>
      </rPr>
      <t xml:space="preserve"> and the United Kingdom's</t>
    </r>
    <r>
      <rPr>
        <i/>
        <sz val="9.5"/>
        <color theme="4"/>
        <rFont val="Arial"/>
        <family val="2"/>
      </rPr>
      <t xml:space="preserve"> Modern Slavery Act 2015.</t>
    </r>
    <r>
      <rPr>
        <sz val="9.5"/>
        <color theme="4"/>
        <rFont val="Arial"/>
        <family val="2"/>
      </rPr>
      <t xml:space="preserve"> </t>
    </r>
    <r>
      <rPr>
        <i/>
        <sz val="9.5"/>
        <color theme="4"/>
        <rFont val="Arial"/>
        <family val="2"/>
      </rPr>
      <t xml:space="preserve">
</t>
    </r>
  </si>
  <si>
    <t>Our operational decarbonisation pathway to support delivery of our medium-term target and long-term goal consists of three elements: efficiency initiatives in the near term, transition to low-carbon energy in the medium-term, and technology solutions in the longer- term. 
Technology and innovation are crucial to the low-carbon transition and we actively collaborate with other companies, industry groups and research organisations to complement our innovation and technology programs. Our Innovate32 program aims to create value through innovation, with the Next Generation Mine mission to reshape the way we operate and the Low Footprint mission to reduce our impact on the environment. Many of these options are being investigated through several collaborative initiatives, and our work in these areas is expected to influence our business, strategy and financial planning in future. In FY23, we participated in a number of Heavy Industry Low-Carbon Transition Cooperative Research Centre (HILT CRC) projects, covering topics such as decarbonising alumina calcination, the use of mechanical vapour recompression and storage technologies for Bayer steam generation, green heat for industries and regulatory implications, and emissions profiling. 
Near-term decarbonisation initiatives at Hillside Aluminium are focused on reducing energy consumption with the use of energy efficiency technology. For example, in FY22 Hillside Aluminium completed a trial of the AP3XLE energy efficiency technology and committed approximately US$18 million to deploy the technology through to FY28. We also continue to investigate and assess additional emissions reduction projects and technologies, such as inert anodes and anode coating technology.
In FY23 we completed two circular economy pilot studies at Worsley Alumina and Mozal Aluminium. The site-specific Pilots staged approach included establishing the baseline, quantitative analysis, workshop and site visits to deliver Circularity Roadmaps. 
The safe management of tailings storage facilities (TSFs) is an integral part of mining and processing activities. Increased efficiency of processing technologies over time allows some of our operations to recover or recycle economically viable historical tailings materials. Our total tailings recycled has increased by five per cent in FY23 compared to the prior year due to the inclusion of tailings reused in our revised calculations. We are participating in studies for the Hermosa project to assess the retreatment of tailings during the lifecycle of the project as new technologies emerge. We actively look at how we can apply innovative solutions to improve how we manage tailings. 
This year we have furthered our closure vision and planning processes and continue to work on integrating biodiversity and rehabilitation management into closure planning. Detailed closure engineering studies have begun for operations with less than 10 years before their expected closure date. The studies examine post-mining land uses, current infrastructure and land use, remediation and rehabilitation, and an assessment of the socioeconomic impact on communities.</t>
  </si>
  <si>
    <t xml:space="preserve">Inclusion and diversity is a core element of our culture. We know an inclusive and diverse workforce is safer and allows for greater collaboration, innovation and performance. We are committed to building and maintaining an inclusive and diverse workforce that reflects the communities in which we operate. 
We align with the International Labour Organisation’s Declaration of Fundamental Principles and Rights at Work, and are guided by the United Nations Sustainable Development Goal on Gender Equality, the ICMM Diversity, Equity and Inclusion Position Statement and the ICMM Principles: 2 – Decision Making and 3 – Human Rights. Our internal reporting mechanisms help leaders monitor our culture and workplace behaviours and identify issues and areas for improvement.
We are a signatory to the 40:40 Vision, an initiative led by HESTA and supported by industry partners to pursue diversity in executive leadership in ASX300 companies. Our Chief Executive Officer (CEO) is a founding member of the Champions of Change National 2021 Group, which is a shared commitment to achieving gender balance across workforces and creating a workplace culture that is diverse and inclusive, at all levels and in all locations. Our CEO is also a member of CEOs for Gender Equity, a CEO-led membership organization committed to achieving gender equality in Western Australia. A breakdown of our workforce diversity by level, gender and age groups is shown in the ‘People and culture’ tab of the 2023 Sustainability Databook. In FY23, women represented 50 per cent of our Lead Team, and 44.4 per cent of our Board. 
As a significant employer and investor in Australia, we recognise the positive impact we can have on reconciliation. Our vision for reconciliation is for an Australia that embraces the histories and cultures of Aboriginal and Torres Strait Islander Peoples and that, as a nation, we work collectively towards supporting all Australians. We developed our Reflect Reconciliation Action Plan (RAP) in 2018, which created a strong foundation for long-term change. Our next level Innovate RAP was launched in 2020 to build on our previous commitments and integrate reconciliation activities into our business practices and decision-making. We plan to release our second Innovate RAP in 2023. This RAP has more ambitious goals and targets to further increase Aboriginal and Torres Strait Islander employment and procurement, elevate Aboriginal and Torres Strait Islander voices, support cultural heritage projects identified by Traditional Owners and further embed reconciliation across our business.
We support the development and growth of small, medium, and micro enterprises (SMMEs), which contribute to the South African economy as it transitions towards fair economic distribution and the alleviation of poverty. We aim to work with an increasing number of Black-owned suppliers and support them to progress beyond the 51 per cent level of Black ownership defined by the South African Broad-Based Black Economic Empowerment Codes.
The South32 Code of Business Conduct (our Code) sets the standards of conduct that we expect of our employees, Directors and executive management, contractors, suppliers and joint venture partners acting on our behalf in a South32 controlled or operated joint venture. It also represents our commitment to acting ethically, responsibly and lawfully. We take a breach of our Code seriously. The Code states that 'We don't tolerate bullying, harassment, discrimination, victimisation or intimidation of any kind towards others', and that we are all responsible for 'treating others fairly, with respect and dignity, and without discrimination based on race, gender, age, nationality, marital status, ethnic origin, social class, religion, political views, sexual orientation or disability.'
Read more in our 2023 Sustainable Development Report. 
</t>
  </si>
  <si>
    <r>
      <t xml:space="preserve">We believe it is important for cultural heritage and mining to co-exist and we are committed to working with communities and stakeholders, including Indigenous, Traditional and Tribal Peoples, with the aim of achieving the best possible outcomes wherever our activities have the potential to impact cultural heritage. We seek to contribute to cultural wellbeing through consultation and responsible management of cultural resources.
We work collaboratively with Indigenous, Traditional and Tribal Peoples to preserve cultural heritage and advance opportunities for economic participation and social inclusion. For more information on Our Approach to Cultural Heritage and Our Approach to Indigenous, Traditional and Tribal Peoples Engagement, including our commitment, meeting our commitment, our management approach, what guides us, governance and application, please visit </t>
    </r>
    <r>
      <rPr>
        <i/>
        <u/>
        <sz val="9.5"/>
        <color theme="4"/>
        <rFont val="Arial"/>
        <family val="2"/>
      </rPr>
      <t>www.south32.net</t>
    </r>
    <r>
      <rPr>
        <sz val="9.5"/>
        <color theme="4"/>
        <rFont val="Arial"/>
        <family val="2"/>
      </rPr>
      <t>.
As a significant employer and investor in Australia, we recognise the positive impact we can have on reconciliation. Our vision for reconciliation is for an Australia that embraces the histories and cultures of Aboriginal and Torres Strait Islander Peoples and that, as a nation, we work collectively towards supporting all Australians. We developed our Reflect Reconciliation Action Plan (RAP) in 2018, which created a strong foundation for long-term change. Our next level Innovate RAP was launched in 2020 to build on our previous commitments and integrate reconciliation activities into our business practices and decision-making. We plan to release our second Innovate RAP in 2023. This RAP has more ambitious goals and targets to further increase Aboriginal and Torres Strait Islander employment and procurement, elevate Aboriginal and Torres Strait Islander voices, support cultural heritage projects identified by Traditional Owners and further embed reconciliation across our business.</t>
    </r>
  </si>
  <si>
    <r>
      <rPr>
        <i/>
        <sz val="9.5"/>
        <color theme="4"/>
        <rFont val="Arial"/>
        <family val="2"/>
      </rPr>
      <t>Biodiversity</t>
    </r>
    <r>
      <rPr>
        <sz val="9.5"/>
        <color theme="4"/>
        <rFont val="Arial"/>
        <family val="2"/>
      </rPr>
      <t xml:space="preserve">
We recognise the importance of protecting biodiversity and ecosystem services and aim to achieve no net loss for all new projects and major expansions. It is our responsibility to minimise the impacts to the environment and to rehabilitate land disturbed by our activities.
As stewards of the lands and waters upon which South32 operate, we understand the importance of protecting the biological diversity and ecosystem services of these areas and contributing to the conservation of biodiversity through all stages of the mining lifecycle. We seek to promote regional scale outcomes that are effective and enduring with a focus on our area of influence and the broader bioregions in which we operate. 
We require all operations to undertake a risk and opportunity screening exercise at least every five years, including not only direct operational aspects but also the pressures on the surrounding bioregions, which could be influenced by factors such as the physical impacts of climate change and changes in land use. In FY23 we focused on expanding implementation of the mitigation hierarchy which is intended to achieve our ambition of no net loss for all new projects and major expansions of existing projects.
We participate in working groups and other forums, including the Taskforce on Nature-related Financial Disclosures (TNFD) Forum, to help develop and implement global standards and initiatives to meet emerging expectations in relation to biodiversity disclosure.
This year we have furthered our closure vision and planning processes and continue to work on integrating biodiversity and rehabilitation management into closure planning.</t>
    </r>
  </si>
  <si>
    <r>
      <t xml:space="preserve">Waste, contamination and other emissions
</t>
    </r>
    <r>
      <rPr>
        <sz val="9.5"/>
        <color theme="4"/>
        <rFont val="Arial"/>
        <family val="2"/>
      </rPr>
      <t>Reducing waste generated from our operations is a key part of our commitment to continuously improving our sustainability performance. We manage waste in line with the ICMM Mining Principles: 2 – Decision Making, 4 – Risk Management, 6 – Environmental Performance and 8 – Responsible Production, and apply the mitigation hierarchy that limits waste production and prioritises waste prevention, followed by minimisation, reuse, recycling, energy recovery and disposal.
Our internal standard outlines the requirements that operations use a waste register to improve the way they identify, assess, quantify and report risks and opportunities associated with all their waste streams. All our operations are required to maintain an updated contamination register outlining the location of all known contamination as well as a description of the history of the originating event, control actions and remediation details. As part of our continuous improvement, this year we updated our waste-related performance requirements in our internal environmental and climate change standard to strengthen waste management across our operations. All operations are required to complete a self-assessment against the requirements of the internal standard and complete agreed action plans to close any identified gaps.
Careful segregation and containment of waste provides the opportunity for material to be recovered and beneficially used in the future as the national and international circular economy matures. In FY23 we completed two circular economy pilot studies at Worsley Alumina and Mozal Aluminium.
Other air emissions refer to non-greenhouse gas air emissions from our operations such as sulphur oxides (SOx), nitrogen oxides (NOx), particulates (including dust), odour, vibration, light and noise. Our approach to managing other air emissions considers the acute, incremental and cumulative impacts of other air emissions on sensitive receptors, including communities located within the relevant airshed.</t>
    </r>
  </si>
  <si>
    <t>Trust and transparency are essential to the way we operate. We seek to build trust in the communities where we operate to help realise the potential of their resources, and we work with our suppliers and customers to apply responsible business practices throughout our value chain. Our Sustainability Policy reaffirms our commitment to sustainable development and outlines our commitment to governance and transparency on sustainability matters.
We are committed to transparently reporting our sustainability performance, in line with our Sustainability Policy and the ICMM Mining Principle 1 – Ethical Business. Transparency in disclosing our sustainability performance and progress is essential to build trust and demonstrate delivery on our commitments. Our 2023 Sustainable Development Report explains how our business-wide processes support our sustainability commitments, how we manage our most important sustainability topics, and the progress we have made during FY23.
We undertake annual sustainability materiality assessments to proactively anticipate, identify and assess the sustainability topics that matter most to our business and stakeholders. Our materiality assessments are guided by the GRI Sustainability Reporting Standards 2021. The results of the materiality assessment are used to inform the content of this report and to inform and strengthen our management of sustainability topics.
This report has been prepared in accordance with the Global Reporting Initiative (GRI) Standards 2021, Recommendations of the Taskforce on Climate-related Financial Disclosures and the ICMM Mining Principles and Position Statements. In our 2023 Sustainability Databook we also demonstrate how we are pursuing alignment with the International Financial Reporting Standards (IFRS) Foundation’s Sustainability Accounting Standards Board (SASB) Standard for the Metals and Mining industry. In line with our ICMM membership requirements and transparency commitments, we obtain independent assurance over selected sustainability information.
We work together with value chain partners to reduce emissions by sharing insights, enhancing monitoring and reporting, developing scalable innovation and linking performance to targets. In FY23, we developed an approach to track and influence the reduction of Scope 3 greenhouse gas (GHG) emissions associated with suppliers. We continue to request customers to provide their Modern Slavery and Conflict Minerals Statements as part of our social risk due diligence activities. This is an important part of furthering transparency of sustainability performance in the value chain.</t>
  </si>
  <si>
    <t>We support the objectives of the Paris Agreement and have a long-term goal to achieve net zero greenhouse gas (GHG) emissions across all scopes (i.e. Scope 1, 2 and 3) by 2050. This goal recognises that we have a critical role to play in contributing to the decarbonisation of the value chain and reflects our commitment to collaborating with our suppliers, customers, joint venture partners, industry peers and other value chain partners to make a meaningful contribution to the actions and innovations required to address Scope 3 emissions. We also have a medium-term target – to halve our operational GHG emissions by 2035 from our FY21 baseline. Our medium-term target and long-term goal apply to our group-wide business. Separately, we have taken into account the regulatory targets, baselines, carbon budgets and other emissions-related indicators specific to each facility that are set by, or comply with, various national and sub-national regulatory schemes in the jurisdictions in which we operate.
Our advocacy on climate change is underpinned by our positions on key climate change matters. These positions inform our decision making, support our external engagement with stakeholders and guide our contributions to public policy development either directly or indirectly through our industry associations. In FY23, this included contributing to industry association formal submissions to the Australian Government’s Safeguard Mechanism reforms, designed to facilitate Australia achieving its commitment to reduce GHG emissions by 43 per cent by 2030. Given the importance of the reforms to South32 and society, we also chose to make our own formal submissions to this process, emphasising support for reforms to the Safeguard Mechanism, key issues highlighted by industry associations and identifying specific considerations for South32.
Participation in industry associations is an important mechanism to engage and influence matters affecting South32, which complements our own advocacy on issues consistent with our purpose and strategy, including climate change. Many of the associations we are a member of actively participated in public policy development relating to climate change during FY23. Consistent with Our Approach to Industry Associations, we contributed to many of those processes as working group participants.</t>
  </si>
  <si>
    <t>We recognise the importance of protecting biodiversity and ecosystem services and aim to achieve no net loss for all new projects and major expansions. It is our responsibility to minimise the impacts to the environment and to rehabilitate land disturbed by our activities.
As stewards of the lands and waters upon which South32 operate, we understand the importance of protecting the biological diversity and ecosystem services of these areas and contributing to the conservation of biodiversity through all stages of the mining lifecycle. We seek to promote regional scale outcomes that are effective and enduring with a focus on our area of influence and the broader bioregions in which we operate. 
We require all operations to undertake a risk and opportunity screening exercise at least every five years, including not only direct operational aspects but also the pressures on the surrounding bioregions, which could be influenced by factors such as the physical impacts of climate change and changes in land use. In FY23 we focused on expanding implementation of the mitigation hierarchy which is intended to achieve our ambition of no net loss for all new projects and major expansions of existing projects.
We participate in working groups and other forums, including the Taskforce on Nature-related Financial Disclosures (TNFD) Forum, to help develop and implement global standards and initiatives to meet emerging expectations in relation to biodiversity disclosure.
At Cerro Matoso and IMC we have set aside over 1,947 hectares of land for conservation. In FY23 we increased the amount of land protected for conservation, through an additional 1,323 hectares of land, associated with lease holdings at Worsley Alumina. Conservation is focused on matters that exist under the Worsley Protected Areas Procedure with associated spatially defined protected areas. The conservation areas include riverine and riparian habitat to improve ecological linkage and habitat continuity across the landscape, and high conservation value areas.
At Cerro Matoso, we have an ongoing ecological restoration program with local communities. The program, which has over 240 members, supports the restoration and conservation of native flora and fauna species in the Cordoba region of Colombia. As of December 2022, over 58,000 native plants have been planted on 291 hectares of land, previously degraded by agricultural activity, with plans in place to undertake similar restoration activity on an additional 973 hectares of degraded land. The program supports nursery activities to grow trees, with community members also helping with sowing activities. It has led to wider socio-economic benefits, with the establishment of local companies to provide Cerro Matoso with forestry services.
At IMC we continue to monitor offset stewardship sites and are working on installing nest boxes to provide supplementary habitat for species in rehabilitated areas, as well as the installation of bee hotels. These hotels have been installed in the Hairy Geebung (Persoonia hirsute) offset area and provide habitat for native solitary bees that commonly pollinate the Hairy Geebung. IMC and Symbio Wildlife Park launched a new three-year partnership in FY23 to help support koala conservation in the Illawarra and Macarthur regions of New South Wales. The Illawarra and Macarthur regions have some of the most genetically pure koalas in Australia and this new partnership directly enables important conservation measures to be fast-tracked.</t>
  </si>
  <si>
    <r>
      <t>We are committed to respecting internationally recognised human rights as set out in the International Bill of Rights (comprising the Universal Declaration of Human Rights, the International Covenant on Civil and Political Rights, and the International Covenant on Economic, Social and Cultural Rights) and the International Labour Organization Declaration on Fundamental Principles and Rights at Work. Our approach is guided by the United Nations Guiding Principles on Business and Human Rights (UNGPs), the United Nations Global Compact Principles, the Voluntary Principles on Security and Human Rights (VPSHR), the UN Declaration on the Rights of Indigenous Peoples and the ICMM Mining Principles, particularly Mining Principles: 2 – Decision Making, 3 – Human Rights and 4 – Risk Management. While we work to respect the rights of all stakeholders, we particularly focus our efforts on those people most vulnerable to harm, marginalized or at-risk groups, including Indigenous, Traditional and Tribal Peoples.   
We operationalise our commitments through Our Approach to Human Rights and our internal social performance standard. In FY23, Our Approach to Human Rights was updated to detail the governance framework we have in place to embed the United Nations Guiding Principles (UNGPs) across our business and to include the human rights requirements of the Global Industry Standard on Tailings Management (GISTM). 
We conduct ongoing human rights due diligence to help us to identify, prevent, mitigate and account for how we address any involvement in human rights risks across our operations (including tailings storage facilities (TSFs)) and business relationships. Our human rights due diligence includes Human Rights Impact Assessments (HRIAs), Human Rights Risk Self-assessments (HRRSAs) and supplier human rights assessments. Our internal social performance standard outlines the requirements that operations located in countries where human rights risk is considered high, undertake a HRIA at least every five years. As disclosed in our ‘Human Rights’ tab of the 2023 Sustainability Databook, we only have one operation, Mozal Aluminium which is located in Mozambique, which is located in a country that is identified as having an extreme country-level risk of child labour, based on the Veririsk Maplecroft Child Labour Index 2023. A HRIA was conducted for the Mozal Aluminium operations and there were no findings or recommendations regarding child labour.
We are committed to providing accessible and safe grievance and redress channels for stakeholders to raise complaints about human rights, and where we identify that we have caused or contributed to an adverse human rights impact, we will provide for or cooperate in its remediation through legitimate processes.
Our approach to responsible sourcing is built on a partnership model with our suppliers that aims to minimise health, safety, environmental, human rights, and other social risks. We expect the suppliers we work with to share our values, standards of conduct and to respect human rights, as set out in our Code of Business Conduct (Code) and our Sustainability and Business Conduct - Minimum Supplier Requirements. Where possible, we aim to encourage our non-controlled joint venture partners to adopt standards of conduct that are consistent with ours.
Our activities to manage the risk of modern slavery across our supply chain are provided in our annual Modern Slavery Statement in response to the</t>
    </r>
    <r>
      <rPr>
        <i/>
        <sz val="9.5"/>
        <color theme="4"/>
        <rFont val="Arial"/>
        <family val="2"/>
      </rPr>
      <t xml:space="preserve"> </t>
    </r>
    <r>
      <rPr>
        <sz val="9.5"/>
        <color theme="4"/>
        <rFont val="Arial"/>
        <family val="2"/>
      </rPr>
      <t>Australian</t>
    </r>
    <r>
      <rPr>
        <i/>
        <sz val="9.5"/>
        <color theme="4"/>
        <rFont val="Arial"/>
        <family val="2"/>
      </rPr>
      <t xml:space="preserve"> Modern Slavery Act 2018</t>
    </r>
    <r>
      <rPr>
        <sz val="9.5"/>
        <color theme="4"/>
        <rFont val="Arial"/>
        <family val="2"/>
      </rPr>
      <t xml:space="preserve"> and the United Kingdom's</t>
    </r>
    <r>
      <rPr>
        <i/>
        <sz val="9.5"/>
        <color theme="4"/>
        <rFont val="Arial"/>
        <family val="2"/>
      </rPr>
      <t xml:space="preserve"> Modern Slavery Act 2015.</t>
    </r>
    <r>
      <rPr>
        <sz val="9.5"/>
        <color theme="4"/>
        <rFont val="Arial"/>
        <family val="2"/>
      </rPr>
      <t xml:space="preserve"> </t>
    </r>
    <r>
      <rPr>
        <i/>
        <sz val="9.5"/>
        <color theme="4"/>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</si>
</sst>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
    <numFmt numFmtId="167" formatCode="_(* #,##0.0_);_(* \(#,##0.0\);_(* &quot;-&quot;_);_(@_)"/>
    <numFmt numFmtId="168" formatCode="#,##0.0"/>
    <numFmt numFmtId="169" formatCode="0.0%"/>
    <numFmt numFmtId="170" formatCode="0.0000"/>
    <numFmt numFmtId="171" formatCode="0.000000000"/>
    <numFmt numFmtId="172" formatCode="_-* #,##0_-;\-* #,##0_-;_-* &quot;-&quot;??_-;_-@_-"/>
    <numFmt numFmtId="173" formatCode="0.0000%"/>
  </numFmts>
  <fonts count="160">
    <font>
      <sz val="9.5"/>
      <color theme="4"/>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u/>
      <sz val="9.5"/>
      <color theme="4"/>
      <name val="Vodafone Rg"/>
      <family val="2"/>
      <scheme val="major"/>
    </font>
    <font>
      <b/>
      <sz val="7"/>
      <color theme="3"/>
      <name val="Arial"/>
      <family val="2"/>
      <scheme val="minor"/>
    </font>
    <font>
      <b/>
      <sz val="9.5"/>
      <color theme="0"/>
      <name val="Vodafone Rg"/>
      <family val="2"/>
      <scheme val="major"/>
    </font>
    <font>
      <sz val="9.5"/>
      <color theme="3"/>
      <name val="Arial"/>
      <family val="2"/>
      <scheme val="minor"/>
    </font>
    <font>
      <b/>
      <sz val="15"/>
      <color theme="3"/>
      <name val="Arial"/>
      <family val="2"/>
      <scheme val="minor"/>
    </font>
    <font>
      <b/>
      <sz val="11"/>
      <color theme="3"/>
      <name val="Arial"/>
      <family val="2"/>
      <scheme val="minor"/>
    </font>
    <font>
      <b/>
      <sz val="9.5"/>
      <color theme="3"/>
      <name val="Arial"/>
      <family val="2"/>
      <scheme val="minor"/>
    </font>
    <font>
      <sz val="10"/>
      <name val="Arial"/>
      <family val="2"/>
      <scheme val="minor"/>
    </font>
    <font>
      <b/>
      <sz val="16"/>
      <color theme="4"/>
      <name val="Arial"/>
      <family val="2"/>
      <scheme val="minor"/>
    </font>
    <font>
      <b/>
      <sz val="9.5"/>
      <color rgb="FFE60000"/>
      <name val="Arial"/>
      <family val="2"/>
      <scheme val="minor"/>
    </font>
    <font>
      <u/>
      <sz val="9.5"/>
      <color theme="4"/>
      <name val="Arial"/>
      <family val="2"/>
      <scheme val="minor"/>
    </font>
    <font>
      <sz val="9.5"/>
      <color theme="4"/>
      <name val="Arial"/>
      <family val="2"/>
      <scheme val="minor"/>
    </font>
    <font>
      <b/>
      <sz val="9.5"/>
      <color theme="4"/>
      <name val="Arial"/>
      <family val="2"/>
      <scheme val="minor"/>
    </font>
    <font>
      <sz val="9.5"/>
      <color rgb="FFFF0000"/>
      <name val="Arial"/>
      <family val="2"/>
      <scheme val="minor"/>
    </font>
    <font>
      <vertAlign val="superscript"/>
      <sz val="9.5"/>
      <color theme="4"/>
      <name val="Arial"/>
      <family val="2"/>
      <scheme val="minor"/>
    </font>
    <font>
      <b/>
      <sz val="6"/>
      <color theme="4"/>
      <name val="Arial"/>
      <family val="2"/>
      <scheme val="minor"/>
    </font>
    <font>
      <b/>
      <sz val="9.5"/>
      <color rgb="FFC00000"/>
      <name val="Arial"/>
      <family val="2"/>
      <scheme val="minor"/>
    </font>
    <font>
      <sz val="9.5"/>
      <color rgb="FFC00000"/>
      <name val="Arial"/>
      <family val="2"/>
      <scheme val="minor"/>
    </font>
    <font>
      <sz val="8"/>
      <name val="Vodafone Rg"/>
      <family val="2"/>
      <scheme val="major"/>
    </font>
    <font>
      <sz val="16"/>
      <color theme="4"/>
      <name val="Arial (Body)"/>
    </font>
    <font>
      <sz val="16"/>
      <color theme="4"/>
      <name val="Arial"/>
      <family val="2"/>
      <scheme val="minor"/>
    </font>
    <font>
      <b/>
      <sz val="7"/>
      <color theme="4"/>
      <name val="Arial"/>
      <family val="2"/>
      <scheme val="minor"/>
    </font>
    <font>
      <b/>
      <sz val="11"/>
      <color theme="4"/>
      <name val="Arial"/>
      <family val="2"/>
      <scheme val="minor"/>
    </font>
    <font>
      <sz val="7"/>
      <color theme="4"/>
      <name val="Arial"/>
      <family val="2"/>
      <scheme val="minor"/>
    </font>
    <font>
      <vertAlign val="superscript"/>
      <sz val="9.5"/>
      <color theme="4"/>
      <name val="Arial (Body)"/>
    </font>
    <font>
      <b/>
      <sz val="11"/>
      <color theme="4" tint="0.39994506668294322"/>
      <name val="Arial"/>
      <family val="2"/>
      <scheme val="minor"/>
    </font>
    <font>
      <i/>
      <sz val="9.5"/>
      <color theme="4"/>
      <name val="Arial"/>
      <family val="2"/>
      <scheme val="minor"/>
    </font>
    <font>
      <sz val="9.5"/>
      <color theme="4"/>
      <name val="Arial"/>
      <family val="2"/>
    </font>
    <font>
      <b/>
      <sz val="9.5"/>
      <color theme="4"/>
      <name val="Arial"/>
      <family val="2"/>
    </font>
    <font>
      <sz val="9"/>
      <color theme="4"/>
      <name val="Arial"/>
      <family val="2"/>
      <scheme val="minor"/>
    </font>
    <font>
      <sz val="11"/>
      <color rgb="FFC00000"/>
      <name val="Calibri"/>
      <family val="2"/>
    </font>
    <font>
      <b/>
      <sz val="9.5"/>
      <color rgb="FF304242"/>
      <name val="Arial"/>
      <family val="2"/>
    </font>
    <font>
      <sz val="8"/>
      <name val="Arial"/>
      <family val="2"/>
      <scheme val="minor"/>
    </font>
    <font>
      <b/>
      <vertAlign val="superscript"/>
      <sz val="9.5"/>
      <color theme="4"/>
      <name val="Arial"/>
      <family val="2"/>
      <scheme val="minor"/>
    </font>
    <font>
      <sz val="9"/>
      <color theme="4"/>
      <name val="Arial"/>
      <family val="2"/>
    </font>
    <font>
      <sz val="9.5"/>
      <color rgb="FF92D050"/>
      <name val="Arial"/>
      <family val="2"/>
      <scheme val="minor"/>
    </font>
    <font>
      <sz val="10"/>
      <name val="Arial"/>
      <family val="2"/>
    </font>
    <font>
      <b/>
      <sz val="9.5"/>
      <color indexed="29"/>
      <name val="Arial"/>
      <family val="2"/>
    </font>
    <font>
      <sz val="7"/>
      <name val="Arial Black"/>
      <family val="2"/>
    </font>
    <font>
      <sz val="7"/>
      <name val="Arial"/>
      <family val="2"/>
    </font>
    <font>
      <u/>
      <sz val="11"/>
      <color theme="10"/>
      <name val="Arial"/>
      <family val="2"/>
      <scheme val="minor"/>
    </font>
    <font>
      <b/>
      <sz val="7"/>
      <name val="Arial"/>
      <family val="2"/>
    </font>
    <font>
      <sz val="6"/>
      <color theme="1"/>
      <name val="RT_Vickerman Light"/>
      <family val="2"/>
    </font>
    <font>
      <sz val="7"/>
      <color theme="1"/>
      <name val="Arial"/>
      <family val="2"/>
      <scheme val="minor"/>
    </font>
    <font>
      <sz val="9"/>
      <color rgb="FF4A4D4E"/>
      <name val="Arial"/>
      <family val="2"/>
    </font>
    <font>
      <b/>
      <vertAlign val="subscript"/>
      <sz val="9.5"/>
      <color theme="4"/>
      <name val="Arial"/>
      <family val="2"/>
      <scheme val="minor"/>
    </font>
    <font>
      <i/>
      <sz val="9.5"/>
      <color theme="4"/>
      <name val="Arial"/>
      <family val="2"/>
    </font>
    <font>
      <b/>
      <sz val="11"/>
      <color theme="4"/>
      <name val="Arial"/>
      <family val="2"/>
    </font>
    <font>
      <b/>
      <sz val="9"/>
      <color theme="4"/>
      <name val="Arial"/>
      <family val="2"/>
      <scheme val="minor"/>
    </font>
    <font>
      <sz val="10"/>
      <color theme="4"/>
      <name val="Arial"/>
      <family val="2"/>
      <scheme val="minor"/>
    </font>
    <font>
      <sz val="9.5"/>
      <color theme="9"/>
      <name val="Arial"/>
      <family val="2"/>
      <scheme val="minor"/>
    </font>
    <font>
      <b/>
      <sz val="9.5"/>
      <color rgb="FFFF00FF"/>
      <name val="Arial"/>
      <family val="2"/>
      <scheme val="minor"/>
    </font>
    <font>
      <sz val="9.5"/>
      <color rgb="FFFF00FF"/>
      <name val="Arial"/>
      <family val="2"/>
      <scheme val="minor"/>
    </font>
    <font>
      <sz val="9"/>
      <color rgb="FFFF00FF"/>
      <name val="Arial"/>
      <family val="2"/>
      <scheme val="minor"/>
    </font>
    <font>
      <sz val="9.5"/>
      <color theme="8"/>
      <name val="Arial"/>
      <family val="2"/>
      <scheme val="minor"/>
    </font>
    <font>
      <sz val="9.5"/>
      <color theme="4"/>
      <name val="Wingdings"/>
      <charset val="2"/>
    </font>
    <font>
      <b/>
      <sz val="9"/>
      <color rgb="FFFF00FF"/>
      <name val="Arial"/>
      <family val="2"/>
      <scheme val="minor"/>
    </font>
    <font>
      <b/>
      <vertAlign val="subscript"/>
      <sz val="9.5"/>
      <color theme="4"/>
      <name val="Arial"/>
      <family val="2"/>
    </font>
    <font>
      <sz val="16"/>
      <color theme="4"/>
      <name val="Arial"/>
      <family val="2"/>
    </font>
    <font>
      <b/>
      <sz val="18"/>
      <color theme="8"/>
      <name val="Arial"/>
      <family val="2"/>
      <scheme val="minor"/>
    </font>
    <font>
      <sz val="14"/>
      <color rgb="FF000000"/>
      <name val="Times New Roman"/>
      <family val="1"/>
    </font>
    <font>
      <vertAlign val="subscript"/>
      <sz val="9.5"/>
      <color theme="4"/>
      <name val="Arial"/>
      <family val="2"/>
    </font>
    <font>
      <b/>
      <sz val="7"/>
      <color theme="4"/>
      <name val="Arial"/>
      <family val="2"/>
    </font>
    <font>
      <b/>
      <vertAlign val="superscript"/>
      <sz val="9.5"/>
      <color theme="4"/>
      <name val="Arial"/>
      <family val="2"/>
    </font>
    <font>
      <vertAlign val="superscript"/>
      <sz val="9.5"/>
      <color theme="4"/>
      <name val="Arial"/>
      <family val="2"/>
    </font>
    <font>
      <b/>
      <sz val="10"/>
      <color theme="4"/>
      <name val="Arial"/>
      <family val="2"/>
    </font>
    <font>
      <sz val="10"/>
      <color theme="4"/>
      <name val="Arial"/>
      <family val="2"/>
    </font>
    <font>
      <sz val="11"/>
      <color theme="4"/>
      <name val="Arial"/>
      <family val="2"/>
    </font>
    <font>
      <sz val="3"/>
      <color theme="4"/>
      <name val="Tahoma"/>
      <family val="2"/>
    </font>
    <font>
      <b/>
      <i/>
      <sz val="9.5"/>
      <color theme="4"/>
      <name val="Arial"/>
      <family val="2"/>
      <scheme val="minor"/>
    </font>
    <font>
      <b/>
      <i/>
      <sz val="9.5"/>
      <color theme="4"/>
      <name val="Arial"/>
      <family val="2"/>
    </font>
    <font>
      <sz val="8"/>
      <color theme="3"/>
      <name val="Arial"/>
      <family val="2"/>
      <scheme val="minor"/>
    </font>
    <font>
      <b/>
      <sz val="2.5"/>
      <color theme="4"/>
      <name val="Arial"/>
      <family val="2"/>
      <scheme val="minor"/>
    </font>
    <font>
      <b/>
      <sz val="11"/>
      <color rgb="FFFF00FF"/>
      <name val="Arial"/>
      <family val="2"/>
      <scheme val="minor"/>
    </font>
    <font>
      <sz val="9.5"/>
      <color rgb="FFFF00FF"/>
      <name val="Arial"/>
      <family val="2"/>
    </font>
    <font>
      <b/>
      <sz val="9.5"/>
      <color rgb="FFFF00FF"/>
      <name val="Arial"/>
      <family val="2"/>
    </font>
    <font>
      <sz val="9"/>
      <color rgb="FFC00000"/>
      <name val="Arial"/>
      <family val="2"/>
      <scheme val="minor"/>
    </font>
    <font>
      <b/>
      <sz val="12"/>
      <color rgb="FFC00000"/>
      <name val="Arial"/>
      <family val="2"/>
      <scheme val="minor"/>
    </font>
    <font>
      <b/>
      <sz val="12"/>
      <color theme="4"/>
      <name val="Arial"/>
      <family val="2"/>
      <scheme val="minor"/>
    </font>
    <font>
      <sz val="9.5"/>
      <color rgb="FFC00000"/>
      <name val="Arial"/>
      <family val="2"/>
    </font>
    <font>
      <sz val="8"/>
      <color rgb="FFC00000"/>
      <name val="Arial"/>
      <family val="2"/>
      <scheme val="minor"/>
    </font>
    <font>
      <sz val="8"/>
      <color theme="4"/>
      <name val="Arial"/>
      <family val="2"/>
      <scheme val="minor"/>
    </font>
    <font>
      <sz val="8"/>
      <color theme="4"/>
      <name val="Arial"/>
      <family val="2"/>
    </font>
    <font>
      <sz val="8"/>
      <color rgb="FFC00000"/>
      <name val="Arial"/>
      <family val="2"/>
    </font>
    <font>
      <sz val="8"/>
      <color rgb="FFFF00FF"/>
      <name val="ARS Maquette Pro Light"/>
      <family val="3"/>
    </font>
    <font>
      <sz val="8"/>
      <color rgb="FFFF00FF"/>
      <name val="Arial"/>
      <family val="2"/>
      <scheme val="minor"/>
    </font>
    <font>
      <vertAlign val="subscript"/>
      <sz val="8"/>
      <color theme="4"/>
      <name val="Arial"/>
      <family val="2"/>
    </font>
    <font>
      <sz val="12"/>
      <color theme="3"/>
      <name val="Arial"/>
      <family val="2"/>
      <scheme val="minor"/>
    </font>
    <font>
      <sz val="12"/>
      <color theme="4"/>
      <name val="Arial"/>
      <family val="2"/>
      <scheme val="minor"/>
    </font>
    <font>
      <sz val="14"/>
      <color theme="4"/>
      <name val="Wingdings 2"/>
      <family val="1"/>
      <charset val="2"/>
    </font>
    <font>
      <b/>
      <sz val="18"/>
      <color theme="4"/>
      <name val="Wingdings 2"/>
      <family val="1"/>
      <charset val="2"/>
    </font>
    <font>
      <b/>
      <sz val="18"/>
      <color rgb="FFFF00FF"/>
      <name val="Wingdings 2"/>
      <family val="1"/>
      <charset val="2"/>
    </font>
    <font>
      <sz val="9.5"/>
      <color theme="1"/>
      <name val="Arial"/>
      <family val="2"/>
    </font>
    <font>
      <vertAlign val="superscript"/>
      <sz val="9.5"/>
      <color rgb="FF304242"/>
      <name val="Arial"/>
      <family val="2"/>
    </font>
    <font>
      <b/>
      <sz val="12"/>
      <color theme="4"/>
      <name val="Arial"/>
      <family val="2"/>
    </font>
    <font>
      <sz val="8"/>
      <color rgb="FF304242"/>
      <name val="Arial"/>
      <family val="2"/>
    </font>
    <font>
      <sz val="11"/>
      <color rgb="FFFF00FF"/>
      <name val="Arial"/>
      <family val="2"/>
      <scheme val="minor"/>
    </font>
    <font>
      <sz val="9.5"/>
      <color rgb="FF304242"/>
      <name val="Arial"/>
      <family val="2"/>
    </font>
    <font>
      <sz val="8"/>
      <color rgb="FFFF00FF"/>
      <name val="Arial"/>
      <family val="2"/>
    </font>
    <font>
      <sz val="9.5"/>
      <color rgb="FFFF33CC"/>
      <name val="Arial"/>
      <family val="2"/>
    </font>
    <font>
      <strike/>
      <sz val="9.5"/>
      <color theme="4"/>
      <name val="Arial"/>
      <family val="2"/>
    </font>
    <font>
      <b/>
      <sz val="9.5"/>
      <color theme="8"/>
      <name val="Arial"/>
      <family val="2"/>
      <scheme val="minor"/>
    </font>
    <font>
      <sz val="10"/>
      <color theme="8"/>
      <name val="Arial"/>
      <family val="2"/>
      <scheme val="minor"/>
    </font>
    <font>
      <i/>
      <sz val="8"/>
      <color theme="4"/>
      <name val="Arial"/>
      <family val="2"/>
    </font>
    <font>
      <i/>
      <vertAlign val="superscript"/>
      <sz val="9.5"/>
      <color theme="4"/>
      <name val="Arial"/>
      <family val="2"/>
      <scheme val="minor"/>
    </font>
    <font>
      <vertAlign val="superscript"/>
      <sz val="10"/>
      <color theme="4"/>
      <name val="Arial"/>
      <family val="2"/>
    </font>
    <font>
      <b/>
      <sz val="9.5"/>
      <color rgb="FFFF66CC"/>
      <name val="Arial"/>
      <family val="2"/>
    </font>
    <font>
      <sz val="9.5"/>
      <color theme="3"/>
      <name val="Arial"/>
      <family val="2"/>
    </font>
    <font>
      <vertAlign val="superscript"/>
      <sz val="9.5"/>
      <color theme="3"/>
      <name val="Arial"/>
      <family val="2"/>
      <scheme val="minor"/>
    </font>
    <font>
      <b/>
      <sz val="9.5"/>
      <color theme="3"/>
      <name val="Arial"/>
      <family val="2"/>
    </font>
    <font>
      <vertAlign val="superscript"/>
      <sz val="9.5"/>
      <color theme="3"/>
      <name val="Arial"/>
      <family val="2"/>
    </font>
    <font>
      <vertAlign val="superscript"/>
      <sz val="12"/>
      <color theme="4"/>
      <name val="Arial"/>
      <family val="2"/>
      <scheme val="minor"/>
    </font>
    <font>
      <sz val="10"/>
      <name val="Calibri  "/>
    </font>
    <font>
      <b/>
      <sz val="11"/>
      <color rgb="FF304242"/>
      <name val="Arial"/>
      <family val="2"/>
    </font>
    <font>
      <vertAlign val="superscript"/>
      <sz val="11"/>
      <color theme="4"/>
      <name val="Arial"/>
      <family val="2"/>
    </font>
    <font>
      <i/>
      <sz val="8"/>
      <color theme="4"/>
      <name val="Arial"/>
      <family val="2"/>
      <scheme val="minor"/>
    </font>
    <font>
      <i/>
      <sz val="9.5"/>
      <color rgb="FF304242"/>
      <name val="Arial"/>
      <family val="2"/>
      <scheme val="minor"/>
    </font>
    <font>
      <sz val="8"/>
      <color rgb="FF304242"/>
      <name val="Arial"/>
      <family val="2"/>
      <scheme val="minor"/>
    </font>
    <font>
      <b/>
      <sz val="12"/>
      <color rgb="FF304242"/>
      <name val="Arial"/>
      <family val="2"/>
      <scheme val="minor"/>
    </font>
    <font>
      <b/>
      <sz val="9.5"/>
      <color rgb="FF304242"/>
      <name val="Arial"/>
      <family val="2"/>
      <scheme val="minor"/>
    </font>
    <font>
      <sz val="16"/>
      <color theme="9"/>
      <name val="Wingdings"/>
      <charset val="2"/>
    </font>
    <font>
      <sz val="16"/>
      <color rgb="FFC00000"/>
      <name val="Wingdings"/>
      <charset val="2"/>
    </font>
    <font>
      <b/>
      <sz val="8"/>
      <color theme="4"/>
      <name val="Arial"/>
      <family val="2"/>
    </font>
    <font>
      <sz val="18"/>
      <color theme="4"/>
      <name val="Wingdings 2"/>
      <family val="1"/>
      <charset val="2"/>
    </font>
    <font>
      <sz val="18"/>
      <color rgb="FFC00000"/>
      <name val="Wingdings 2"/>
      <family val="1"/>
      <charset val="2"/>
    </font>
    <font>
      <sz val="18"/>
      <color rgb="FFEFAF0F"/>
      <name val="Wingdings 2"/>
      <family val="1"/>
      <charset val="2"/>
    </font>
    <font>
      <sz val="18"/>
      <color theme="9"/>
      <name val="Wingdings 2"/>
      <family val="1"/>
      <charset val="2"/>
    </font>
    <font>
      <strike/>
      <sz val="9.5"/>
      <color rgb="FFFF0000"/>
      <name val="Arial"/>
      <family val="2"/>
    </font>
    <font>
      <b/>
      <sz val="18"/>
      <color theme="9"/>
      <name val="Wingdings 2"/>
      <family val="1"/>
      <charset val="2"/>
    </font>
    <font>
      <b/>
      <sz val="9.5"/>
      <color theme="9"/>
      <name val="Arial"/>
      <family val="2"/>
    </font>
    <font>
      <vertAlign val="subscript"/>
      <sz val="9.5"/>
      <color rgb="FF304242"/>
      <name val="Arial"/>
      <family val="2"/>
    </font>
    <font>
      <u/>
      <sz val="9.5"/>
      <color theme="9"/>
      <name val="Arial"/>
      <family val="2"/>
    </font>
    <font>
      <vertAlign val="superscript"/>
      <sz val="9.5"/>
      <color rgb="FF304242"/>
      <name val="Arial"/>
      <family val="2"/>
      <scheme val="minor"/>
    </font>
    <font>
      <i/>
      <sz val="8"/>
      <color theme="3"/>
      <name val="Arial"/>
      <family val="2"/>
      <scheme val="minor"/>
    </font>
    <font>
      <vertAlign val="superscript"/>
      <sz val="9"/>
      <color theme="4"/>
      <name val="Arial"/>
      <family val="2"/>
      <scheme val="minor"/>
    </font>
    <font>
      <i/>
      <vertAlign val="superscript"/>
      <sz val="9.5"/>
      <color theme="4"/>
      <name val="Arial"/>
      <family val="2"/>
    </font>
    <font>
      <i/>
      <u/>
      <sz val="9.5"/>
      <color theme="4"/>
      <name val="Arial"/>
      <family val="2"/>
    </font>
    <font>
      <i/>
      <u/>
      <sz val="8"/>
      <color theme="4"/>
      <name val="Arial"/>
      <family val="2"/>
    </font>
    <font>
      <i/>
      <u/>
      <sz val="9.5"/>
      <color theme="4"/>
      <name val="Arial"/>
      <family val="2"/>
      <scheme val="minor"/>
    </font>
    <font>
      <u/>
      <sz val="9.5"/>
      <color theme="4"/>
      <name val="Arial"/>
      <family val="2"/>
    </font>
    <font>
      <i/>
      <u/>
      <sz val="9"/>
      <color theme="4"/>
      <name val="Arial"/>
      <family val="2"/>
      <scheme val="minor"/>
    </font>
    <font>
      <vertAlign val="superscript"/>
      <sz val="8"/>
      <color theme="4"/>
      <name val="Arial"/>
      <family val="2"/>
    </font>
    <font>
      <i/>
      <sz val="9.5"/>
      <color rgb="FF304242"/>
      <name val="Arial-ItalicMT"/>
    </font>
  </fonts>
  <fills count="2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2"/>
        <bgColor indexed="64"/>
      </patternFill>
    </fill>
    <fill>
      <patternFill patternType="solid">
        <fgColor theme="4" tint="0.79998168889431442"/>
        <bgColor indexed="65"/>
      </patternFill>
    </fill>
    <fill>
      <patternFill patternType="solid">
        <fgColor theme="5" tint="0.59996337778862885"/>
        <bgColor indexed="65"/>
      </patternFill>
    </fill>
    <fill>
      <patternFill patternType="solid">
        <fgColor theme="0"/>
      </patternFill>
    </fill>
    <fill>
      <patternFill patternType="solid">
        <fgColor rgb="FFFFFFFF"/>
        <bgColor indexed="64"/>
      </patternFill>
    </fill>
    <fill>
      <patternFill patternType="solid">
        <fgColor theme="0" tint="-4.9989318521683403E-2"/>
        <bgColor indexed="64"/>
      </patternFill>
    </fill>
    <fill>
      <patternFill patternType="solid">
        <fgColor rgb="FFFFFFFF"/>
        <bgColor rgb="FF000000"/>
      </patternFill>
    </fill>
    <fill>
      <patternFill patternType="solid">
        <fgColor theme="0"/>
        <bgColor rgb="FF000000"/>
      </patternFill>
    </fill>
    <fill>
      <patternFill patternType="solid">
        <fgColor indexed="65"/>
        <bgColor indexed="64"/>
      </patternFill>
    </fill>
    <fill>
      <patternFill patternType="solid">
        <fgColor indexed="22"/>
        <bgColor indexed="64"/>
      </patternFill>
    </fill>
    <fill>
      <patternFill patternType="solid">
        <fgColor theme="3" tint="0.79998168889431442"/>
        <bgColor indexed="64"/>
      </patternFill>
    </fill>
    <fill>
      <patternFill patternType="solid">
        <fgColor rgb="FFFFFFFF"/>
        <bgColor rgb="FFFFFFFF"/>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bottom>
      <diagonal/>
    </border>
    <border>
      <left/>
      <right/>
      <top style="hair">
        <color rgb="FF303C42"/>
      </top>
      <bottom style="hair">
        <color rgb="FF303C42"/>
      </bottom>
      <diagonal/>
    </border>
    <border>
      <left/>
      <right/>
      <top style="medium">
        <color theme="4"/>
      </top>
      <bottom style="medium">
        <color theme="4"/>
      </bottom>
      <diagonal/>
    </border>
    <border>
      <left/>
      <right/>
      <top/>
      <bottom style="medium">
        <color theme="4"/>
      </bottom>
      <diagonal/>
    </border>
    <border>
      <left/>
      <right/>
      <top/>
      <bottom style="thick">
        <color theme="5"/>
      </bottom>
      <diagonal/>
    </border>
    <border>
      <left/>
      <right/>
      <top/>
      <bottom style="thin">
        <color theme="4" tint="0.59996337778862885"/>
      </bottom>
      <diagonal/>
    </border>
    <border>
      <left/>
      <right/>
      <top style="thin">
        <color theme="4" tint="0.59996337778862885"/>
      </top>
      <bottom/>
      <diagonal/>
    </border>
    <border>
      <left/>
      <right/>
      <top/>
      <bottom style="thin">
        <color indexed="64"/>
      </bottom>
      <diagonal/>
    </border>
    <border>
      <left/>
      <right/>
      <top/>
      <bottom style="thick">
        <color rgb="FFFFF20F"/>
      </bottom>
      <diagonal/>
    </border>
    <border>
      <left/>
      <right/>
      <top/>
      <bottom style="medium">
        <color rgb="FF304242"/>
      </bottom>
      <diagonal/>
    </border>
    <border>
      <left/>
      <right/>
      <top style="thin">
        <color theme="4" tint="0.59996337778862885"/>
      </top>
      <bottom style="medium">
        <color theme="4"/>
      </bottom>
      <diagonal/>
    </border>
    <border>
      <left/>
      <right/>
      <top style="medium">
        <color theme="4"/>
      </top>
      <bottom/>
      <diagonal/>
    </border>
    <border>
      <left/>
      <right/>
      <top/>
      <bottom style="thin">
        <color rgb="FFA3BCBC"/>
      </bottom>
      <diagonal/>
    </border>
    <border>
      <left/>
      <right/>
      <top style="medium">
        <color rgb="FF304242"/>
      </top>
      <bottom style="medium">
        <color rgb="FF304242"/>
      </bottom>
      <diagonal/>
    </border>
    <border>
      <left/>
      <right/>
      <top style="thin">
        <color theme="9" tint="0.59996337778862885"/>
      </top>
      <bottom style="thin">
        <color theme="9" tint="0.59996337778862885"/>
      </bottom>
      <diagonal/>
    </border>
    <border>
      <left/>
      <right/>
      <top style="thick">
        <color theme="5"/>
      </top>
      <bottom/>
      <diagonal/>
    </border>
    <border>
      <left/>
      <right/>
      <top/>
      <bottom style="medium">
        <color theme="1"/>
      </bottom>
      <diagonal/>
    </border>
    <border>
      <left/>
      <right/>
      <top style="thin">
        <color theme="4" tint="0.59996337778862885"/>
      </top>
      <bottom style="thin">
        <color theme="4" tint="0.59996337778862885"/>
      </bottom>
      <diagonal/>
    </border>
    <border>
      <left/>
      <right/>
      <top style="thick">
        <color theme="5"/>
      </top>
      <bottom style="thin">
        <color theme="4" tint="0.59996337778862885"/>
      </bottom>
      <diagonal/>
    </border>
    <border>
      <left/>
      <right style="thin">
        <color theme="4" tint="0.59996337778862885"/>
      </right>
      <top/>
      <bottom/>
      <diagonal/>
    </border>
    <border>
      <left style="thin">
        <color theme="4" tint="0.79998168889431442"/>
      </left>
      <right/>
      <top/>
      <bottom/>
      <diagonal/>
    </border>
    <border>
      <left style="thin">
        <color theme="4" tint="0.79995117038483843"/>
      </left>
      <right/>
      <top/>
      <bottom/>
      <diagonal/>
    </border>
    <border>
      <left/>
      <right style="thin">
        <color theme="4" tint="0.79998168889431442"/>
      </right>
      <top/>
      <bottom/>
      <diagonal/>
    </border>
    <border>
      <left style="thin">
        <color theme="4" tint="0.79992065187536243"/>
      </left>
      <right/>
      <top/>
      <bottom/>
      <diagonal/>
    </border>
    <border>
      <left/>
      <right style="thin">
        <color theme="4" tint="0.79995117038483843"/>
      </right>
      <top/>
      <bottom/>
      <diagonal/>
    </border>
    <border>
      <left style="thin">
        <color theme="4" tint="0.79998168889431442"/>
      </left>
      <right/>
      <top/>
      <bottom style="thick">
        <color theme="5"/>
      </bottom>
      <diagonal/>
    </border>
    <border>
      <left/>
      <right style="thin">
        <color theme="4" tint="0.79998168889431442"/>
      </right>
      <top/>
      <bottom style="thick">
        <color theme="5"/>
      </bottom>
      <diagonal/>
    </border>
    <border>
      <left style="thin">
        <color theme="4" tint="0.59996337778862885"/>
      </left>
      <right/>
      <top/>
      <bottom/>
      <diagonal/>
    </border>
    <border>
      <left/>
      <right/>
      <top style="thin">
        <color theme="4" tint="0.79998168889431442"/>
      </top>
      <bottom style="thin">
        <color theme="4" tint="0.79998168889431442"/>
      </bottom>
      <diagonal/>
    </border>
    <border>
      <left/>
      <right/>
      <top style="thin">
        <color theme="4" tint="0.79998168889431442"/>
      </top>
      <bottom style="medium">
        <color theme="1"/>
      </bottom>
      <diagonal/>
    </border>
    <border>
      <left/>
      <right/>
      <top style="thin">
        <color theme="4" tint="0.59996337778862885"/>
      </top>
      <bottom style="medium">
        <color rgb="FF000000"/>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style="medium">
        <color theme="4"/>
      </bottom>
      <diagonal/>
    </border>
    <border>
      <left/>
      <right style="medium">
        <color theme="4"/>
      </right>
      <top/>
      <bottom style="medium">
        <color theme="4"/>
      </bottom>
      <diagonal/>
    </border>
    <border>
      <left/>
      <right style="thin">
        <color theme="4" tint="0.79995117038483843"/>
      </right>
      <top/>
      <bottom style="thick">
        <color theme="5"/>
      </bottom>
      <diagonal/>
    </border>
    <border>
      <left/>
      <right/>
      <top style="thick">
        <color rgb="FFFFF20F"/>
      </top>
      <bottom style="thin">
        <color theme="4" tint="0.59996337778862885"/>
      </bottom>
      <diagonal/>
    </border>
    <border>
      <left/>
      <right/>
      <top style="medium">
        <color theme="4"/>
      </top>
      <bottom style="thin">
        <color theme="4" tint="0.59996337778862885"/>
      </bottom>
      <diagonal/>
    </border>
    <border>
      <left/>
      <right/>
      <top style="thick">
        <color theme="5"/>
      </top>
      <bottom style="medium">
        <color theme="4"/>
      </bottom>
      <diagonal/>
    </border>
    <border>
      <left/>
      <right/>
      <top style="thin">
        <color theme="4" tint="0.39994506668294322"/>
      </top>
      <bottom style="medium">
        <color theme="4"/>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bottom style="thick">
        <color theme="5"/>
      </bottom>
      <diagonal/>
    </border>
    <border>
      <left style="thin">
        <color theme="4" tint="0.59996337778862885"/>
      </left>
      <right/>
      <top/>
      <bottom style="thick">
        <color theme="5"/>
      </bottom>
      <diagonal/>
    </border>
    <border>
      <left/>
      <right style="thin">
        <color theme="4" tint="0.59996337778862885"/>
      </right>
      <top/>
      <bottom style="thick">
        <color theme="5"/>
      </bottom>
      <diagonal/>
    </border>
    <border>
      <left/>
      <right/>
      <top style="thin">
        <color rgb="FFA3BCBC"/>
      </top>
      <bottom style="medium">
        <color theme="4"/>
      </bottom>
      <diagonal/>
    </border>
    <border>
      <left style="medium">
        <color theme="4"/>
      </left>
      <right/>
      <top/>
      <bottom/>
      <diagonal/>
    </border>
    <border>
      <left style="medium">
        <color theme="4"/>
      </left>
      <right style="thin">
        <color theme="4" tint="0.59996337778862885"/>
      </right>
      <top/>
      <bottom/>
      <diagonal/>
    </border>
    <border>
      <left style="medium">
        <color theme="4"/>
      </left>
      <right/>
      <top/>
      <bottom style="thick">
        <color theme="5"/>
      </bottom>
      <diagonal/>
    </border>
    <border>
      <left style="medium">
        <color theme="4"/>
      </left>
      <right/>
      <top style="thick">
        <color theme="5"/>
      </top>
      <bottom style="thin">
        <color theme="4" tint="0.59996337778862885"/>
      </bottom>
      <diagonal/>
    </border>
    <border>
      <left style="medium">
        <color theme="4"/>
      </left>
      <right/>
      <top style="thin">
        <color theme="4" tint="0.59996337778862885"/>
      </top>
      <bottom style="thin">
        <color theme="4" tint="0.59996337778862885"/>
      </bottom>
      <diagonal/>
    </border>
    <border>
      <left style="medium">
        <color theme="4"/>
      </left>
      <right/>
      <top style="thin">
        <color theme="4" tint="0.59996337778862885"/>
      </top>
      <bottom style="medium">
        <color theme="4"/>
      </bottom>
      <diagonal/>
    </border>
    <border>
      <left style="medium">
        <color theme="4"/>
      </left>
      <right/>
      <top style="medium">
        <color theme="4"/>
      </top>
      <bottom style="thin">
        <color theme="4" tint="0.59996337778862885"/>
      </bottom>
      <diagonal/>
    </border>
    <border>
      <left/>
      <right/>
      <top style="thin">
        <color rgb="FFA3BCBC"/>
      </top>
      <bottom style="thin">
        <color rgb="FFA3BCBC"/>
      </bottom>
      <diagonal/>
    </border>
    <border>
      <left/>
      <right/>
      <top style="hair">
        <color theme="3"/>
      </top>
      <bottom/>
      <diagonal/>
    </border>
    <border>
      <left/>
      <right/>
      <top/>
      <bottom style="medium">
        <color theme="5"/>
      </bottom>
      <diagonal/>
    </border>
    <border>
      <left/>
      <right/>
      <top style="medium">
        <color theme="5"/>
      </top>
      <bottom style="thin">
        <color theme="4" tint="0.59996337778862885"/>
      </bottom>
      <diagonal/>
    </border>
    <border>
      <left/>
      <right/>
      <top style="thin">
        <color rgb="FFA3BCBC"/>
      </top>
      <bottom style="medium">
        <color rgb="FF304242"/>
      </bottom>
      <diagonal/>
    </border>
    <border>
      <left/>
      <right/>
      <top style="thin">
        <color rgb="FFA3BCBC"/>
      </top>
      <bottom/>
      <diagonal/>
    </border>
  </borders>
  <cellStyleXfs count="74">
    <xf numFmtId="0" fontId="0" fillId="2" borderId="0">
      <alignment vertical="top" wrapText="1"/>
    </xf>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37" fillId="0" borderId="0" applyNumberFormat="0" applyFill="0" applyBorder="0" applyProtection="0">
      <alignment horizontal="left"/>
    </xf>
    <xf numFmtId="0" fontId="19" fillId="10" borderId="0" applyNumberFormat="0" applyAlignment="0" applyProtection="0"/>
    <xf numFmtId="0" fontId="17" fillId="2" borderId="0" applyNumberFormat="0" applyProtection="0">
      <alignment horizontal="center"/>
    </xf>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1" applyNumberFormat="0" applyAlignment="0" applyProtection="0"/>
    <xf numFmtId="0" fontId="11" fillId="7" borderId="2" applyNumberFormat="0" applyAlignment="0" applyProtection="0"/>
    <xf numFmtId="0" fontId="6" fillId="7" borderId="0" applyNumberFormat="0" applyAlignment="0" applyProtection="0"/>
    <xf numFmtId="0" fontId="12" fillId="0" borderId="3" applyNumberFormat="0" applyFill="0" applyAlignment="0" applyProtection="0"/>
    <xf numFmtId="0" fontId="13" fillId="8" borderId="4" applyNumberFormat="0" applyAlignment="0" applyProtection="0"/>
    <xf numFmtId="0" fontId="14" fillId="0" borderId="0" applyNumberFormat="0" applyFill="0" applyBorder="0" applyAlignment="0" applyProtection="0"/>
    <xf numFmtId="0" fontId="6" fillId="9" borderId="5" applyNumberFormat="0" applyFont="0" applyAlignment="0" applyProtection="0"/>
    <xf numFmtId="0" fontId="15" fillId="0" borderId="0" applyNumberFormat="0" applyFill="0" applyBorder="0" applyAlignment="0" applyProtection="0"/>
    <xf numFmtId="0" fontId="16" fillId="0" borderId="6" applyNumberFormat="0" applyFill="0" applyAlignment="0" applyProtection="0"/>
    <xf numFmtId="0" fontId="38" fillId="0" borderId="0">
      <alignment horizontal="right"/>
    </xf>
    <xf numFmtId="0" fontId="29" fillId="10" borderId="11" applyFill="0">
      <alignment horizontal="center"/>
    </xf>
    <xf numFmtId="0" fontId="28" fillId="0" borderId="12" applyFill="0">
      <alignment horizontal="left" vertical="top" wrapText="1"/>
    </xf>
    <xf numFmtId="0" fontId="27" fillId="2" borderId="12" applyNumberFormat="0" applyProtection="0">
      <alignment horizontal="left"/>
    </xf>
    <xf numFmtId="2" fontId="29" fillId="0" borderId="9">
      <alignment horizontal="left"/>
    </xf>
    <xf numFmtId="166" fontId="28" fillId="2" borderId="12">
      <alignment horizontal="right" vertical="center"/>
    </xf>
    <xf numFmtId="166" fontId="28" fillId="14" borderId="9">
      <alignment horizontal="right" vertical="center"/>
    </xf>
    <xf numFmtId="43" fontId="5" fillId="0" borderId="0" applyFont="0" applyFill="0" applyBorder="0" applyAlignment="0" applyProtection="0"/>
    <xf numFmtId="43" fontId="5" fillId="0" borderId="0" applyFont="0" applyFill="0" applyBorder="0" applyAlignment="0" applyProtection="0"/>
    <xf numFmtId="0" fontId="20" fillId="2" borderId="0" applyProtection="0">
      <alignment vertical="top" wrapText="1"/>
    </xf>
    <xf numFmtId="0" fontId="40" fillId="2" borderId="0">
      <alignment vertical="top"/>
    </xf>
    <xf numFmtId="0" fontId="29" fillId="2" borderId="12"/>
    <xf numFmtId="2" fontId="29" fillId="2" borderId="10">
      <alignment horizontal="left"/>
    </xf>
    <xf numFmtId="0" fontId="21" fillId="0" borderId="7" applyNumberFormat="0" applyFill="0" applyAlignment="0" applyProtection="0"/>
    <xf numFmtId="0" fontId="22" fillId="0" borderId="0" applyNumberFormat="0" applyFill="0" applyBorder="0" applyAlignment="0" applyProtection="0"/>
    <xf numFmtId="0" fontId="4" fillId="12" borderId="0" applyNumberFormat="0" applyBorder="0" applyAlignment="0" applyProtection="0"/>
    <xf numFmtId="0" fontId="23" fillId="2" borderId="0" applyAlignment="0" applyProtection="0"/>
    <xf numFmtId="0" fontId="29" fillId="0" borderId="11" applyFill="0" applyProtection="0">
      <alignment horizontal="left"/>
    </xf>
    <xf numFmtId="0" fontId="39" fillId="0" borderId="0">
      <alignment horizontal="left" vertical="top" wrapText="1"/>
    </xf>
    <xf numFmtId="166" fontId="29" fillId="13" borderId="12">
      <alignment horizontal="right" vertical="center"/>
    </xf>
    <xf numFmtId="0" fontId="28" fillId="0" borderId="10">
      <alignment horizontal="left" vertical="top" wrapText="1"/>
    </xf>
    <xf numFmtId="0" fontId="29" fillId="0" borderId="11">
      <alignment horizontal="right" wrapText="1"/>
    </xf>
    <xf numFmtId="166" fontId="29" fillId="13" borderId="9">
      <alignment horizontal="right" vertical="center"/>
    </xf>
    <xf numFmtId="0" fontId="42" fillId="0" borderId="0">
      <alignment horizontal="left"/>
    </xf>
    <xf numFmtId="0" fontId="20" fillId="2" borderId="0" applyNumberFormat="0" applyFont="0" applyAlignment="0" applyProtection="0">
      <alignment vertical="top" wrapText="1"/>
    </xf>
    <xf numFmtId="166" fontId="28" fillId="14" borderId="10">
      <alignment horizontal="right"/>
    </xf>
    <xf numFmtId="166" fontId="29" fillId="13" borderId="10">
      <alignment horizontal="right"/>
    </xf>
    <xf numFmtId="0" fontId="29" fillId="0" borderId="12">
      <alignment horizontal="center"/>
    </xf>
    <xf numFmtId="0" fontId="28" fillId="2" borderId="12" applyFill="0">
      <alignment vertical="top" wrapText="1"/>
    </xf>
    <xf numFmtId="0" fontId="3" fillId="0" borderId="0"/>
    <xf numFmtId="0" fontId="2" fillId="0" borderId="0"/>
    <xf numFmtId="0" fontId="2" fillId="0" borderId="0"/>
    <xf numFmtId="0" fontId="54" fillId="0" borderId="0"/>
    <xf numFmtId="0" fontId="53" fillId="0" borderId="0" applyProtection="0"/>
    <xf numFmtId="0" fontId="55" fillId="0" borderId="14"/>
    <xf numFmtId="0" fontId="55" fillId="0" borderId="14">
      <alignment horizontal="right"/>
    </xf>
    <xf numFmtId="0" fontId="56" fillId="0" borderId="0"/>
    <xf numFmtId="0" fontId="57" fillId="0" borderId="0" applyNumberFormat="0" applyFill="0" applyBorder="0" applyAlignment="0" applyProtection="0"/>
    <xf numFmtId="167" fontId="58" fillId="20" borderId="0">
      <alignment horizontal="right"/>
    </xf>
    <xf numFmtId="0" fontId="55" fillId="0" borderId="0"/>
    <xf numFmtId="43" fontId="2" fillId="0" borderId="0" applyFont="0" applyFill="0" applyBorder="0" applyAlignment="0" applyProtection="0"/>
    <xf numFmtId="9" fontId="2" fillId="0" borderId="0" applyFont="0" applyFill="0" applyBorder="0" applyAlignment="0" applyProtection="0"/>
    <xf numFmtId="0" fontId="59" fillId="0" borderId="0" applyNumberForma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60" fillId="0" borderId="21" applyProtection="0">
      <alignment vertical="center"/>
    </xf>
    <xf numFmtId="0" fontId="27" fillId="2" borderId="23" applyProtection="0">
      <alignment horizontal="left"/>
    </xf>
    <xf numFmtId="43" fontId="1"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cellStyleXfs>
  <cellXfs count="1269">
    <xf numFmtId="0" fontId="0" fillId="2" borderId="0" xfId="0">
      <alignment vertical="top" wrapText="1"/>
    </xf>
    <xf numFmtId="0" fontId="20" fillId="2" borderId="0" xfId="0" applyFont="1">
      <alignment vertical="top" wrapText="1"/>
    </xf>
    <xf numFmtId="0" fontId="18" fillId="0" borderId="0" xfId="21" applyFont="1">
      <alignment horizontal="right"/>
    </xf>
    <xf numFmtId="0" fontId="24" fillId="2" borderId="0" xfId="0" applyFont="1">
      <alignment vertical="top" wrapText="1"/>
    </xf>
    <xf numFmtId="0" fontId="25" fillId="2" borderId="0" xfId="6" applyFont="1" applyFill="1" applyBorder="1" applyAlignment="1">
      <alignment vertical="center"/>
    </xf>
    <xf numFmtId="0" fontId="26" fillId="2" borderId="0" xfId="0" applyFont="1" applyAlignment="1">
      <alignment vertical="center"/>
    </xf>
    <xf numFmtId="0" fontId="24" fillId="2" borderId="0" xfId="0" applyFont="1" applyAlignment="1">
      <alignment vertical="center"/>
    </xf>
    <xf numFmtId="0" fontId="25" fillId="0" borderId="0" xfId="6" applyFont="1">
      <alignment horizontal="left"/>
    </xf>
    <xf numFmtId="0" fontId="20" fillId="2" borderId="0" xfId="30">
      <alignment vertical="top" wrapText="1"/>
    </xf>
    <xf numFmtId="0" fontId="28" fillId="2" borderId="8" xfId="0" applyFont="1" applyBorder="1" applyAlignment="1">
      <alignment vertical="center" wrapText="1"/>
    </xf>
    <xf numFmtId="0" fontId="28" fillId="2" borderId="0" xfId="0" applyFont="1">
      <alignment vertical="top" wrapText="1"/>
    </xf>
    <xf numFmtId="0" fontId="32" fillId="2" borderId="0" xfId="0" applyFont="1" applyAlignment="1">
      <alignment vertical="center" wrapText="1"/>
    </xf>
    <xf numFmtId="0" fontId="34" fillId="2" borderId="0" xfId="0" applyFont="1">
      <alignment vertical="top" wrapText="1"/>
    </xf>
    <xf numFmtId="0" fontId="29" fillId="2" borderId="0" xfId="0" applyFont="1" applyAlignment="1">
      <alignment vertical="center" wrapText="1"/>
    </xf>
    <xf numFmtId="0" fontId="30" fillId="2" borderId="0" xfId="0" applyFont="1">
      <alignment vertical="top" wrapText="1"/>
    </xf>
    <xf numFmtId="0" fontId="36" fillId="0" borderId="0" xfId="6" applyFont="1">
      <alignment horizontal="left"/>
    </xf>
    <xf numFmtId="0" fontId="37" fillId="2" borderId="0" xfId="6" applyFill="1" applyBorder="1">
      <alignment horizontal="left"/>
    </xf>
    <xf numFmtId="0" fontId="37" fillId="2" borderId="0" xfId="6" applyFill="1">
      <alignment horizontal="left"/>
    </xf>
    <xf numFmtId="0" fontId="30" fillId="2" borderId="0" xfId="0" applyFont="1" applyAlignment="1">
      <alignment vertical="center" wrapText="1"/>
    </xf>
    <xf numFmtId="0" fontId="44" fillId="2" borderId="0" xfId="0" applyFont="1" applyAlignment="1">
      <alignment vertical="center" wrapText="1"/>
    </xf>
    <xf numFmtId="0" fontId="28" fillId="2" borderId="0" xfId="6" applyFont="1" applyFill="1" applyBorder="1">
      <alignment horizontal="left"/>
    </xf>
    <xf numFmtId="0" fontId="29" fillId="2" borderId="0" xfId="6" applyFont="1" applyFill="1" applyBorder="1">
      <alignment horizontal="left"/>
    </xf>
    <xf numFmtId="0" fontId="39" fillId="2" borderId="0" xfId="39" applyFill="1">
      <alignment horizontal="left" vertical="top" wrapText="1"/>
    </xf>
    <xf numFmtId="0" fontId="29" fillId="0" borderId="11" xfId="38">
      <alignment horizontal="left"/>
    </xf>
    <xf numFmtId="0" fontId="29" fillId="0" borderId="11" xfId="38" applyFill="1">
      <alignment horizontal="left"/>
    </xf>
    <xf numFmtId="0" fontId="28" fillId="2" borderId="0" xfId="6" applyFont="1" applyFill="1" applyBorder="1" applyAlignment="1">
      <alignment horizontal="left" wrapText="1"/>
    </xf>
    <xf numFmtId="0" fontId="48" fillId="2" borderId="15" xfId="0" applyFont="1" applyBorder="1" applyAlignment="1">
      <alignment vertical="center"/>
    </xf>
    <xf numFmtId="3" fontId="28" fillId="2" borderId="12" xfId="26" applyNumberFormat="1">
      <alignment horizontal="right" vertical="center"/>
    </xf>
    <xf numFmtId="0" fontId="28" fillId="0" borderId="0" xfId="41" applyBorder="1">
      <alignment horizontal="left" vertical="top" wrapText="1"/>
    </xf>
    <xf numFmtId="0" fontId="30" fillId="2" borderId="0" xfId="0" applyFont="1" applyAlignment="1">
      <alignment vertical="top"/>
    </xf>
    <xf numFmtId="0" fontId="28" fillId="2" borderId="0" xfId="0" applyFont="1" applyAlignment="1">
      <alignment vertical="center" wrapText="1"/>
    </xf>
    <xf numFmtId="0" fontId="29" fillId="2" borderId="0" xfId="0" applyFont="1" applyAlignment="1">
      <alignment horizontal="right" vertical="center" wrapText="1"/>
    </xf>
    <xf numFmtId="0" fontId="18" fillId="2" borderId="0" xfId="21" applyFont="1" applyFill="1">
      <alignment horizontal="right"/>
    </xf>
    <xf numFmtId="0" fontId="0" fillId="14" borderId="12" xfId="23" applyFont="1" applyFill="1">
      <alignment horizontal="left" vertical="top" wrapText="1"/>
    </xf>
    <xf numFmtId="0" fontId="46" fillId="2" borderId="0" xfId="31" applyFont="1">
      <alignment vertical="top"/>
    </xf>
    <xf numFmtId="0" fontId="29" fillId="2" borderId="11" xfId="38" applyFill="1">
      <alignment horizontal="left"/>
    </xf>
    <xf numFmtId="0" fontId="29" fillId="0" borderId="11" xfId="42">
      <alignment horizontal="right" wrapText="1"/>
    </xf>
    <xf numFmtId="0" fontId="28" fillId="0" borderId="10" xfId="41" applyAlignment="1">
      <alignment horizontal="left" vertical="center" wrapText="1"/>
    </xf>
    <xf numFmtId="3" fontId="0" fillId="14" borderId="12" xfId="23" applyNumberFormat="1" applyFont="1" applyFill="1">
      <alignment horizontal="left" vertical="top" wrapText="1"/>
    </xf>
    <xf numFmtId="0" fontId="46" fillId="2" borderId="0" xfId="0" applyFont="1">
      <alignment vertical="top" wrapText="1"/>
    </xf>
    <xf numFmtId="0" fontId="47" fillId="2" borderId="0" xfId="0" applyFont="1" applyAlignment="1">
      <alignment horizontal="left" vertical="center" wrapText="1" indent="1"/>
    </xf>
    <xf numFmtId="1" fontId="28" fillId="2" borderId="12" xfId="40" applyNumberFormat="1" applyFont="1" applyFill="1">
      <alignment horizontal="right" vertical="center"/>
    </xf>
    <xf numFmtId="0" fontId="28" fillId="0" borderId="12" xfId="23" applyAlignment="1">
      <alignment horizontal="left" vertical="center" wrapText="1"/>
    </xf>
    <xf numFmtId="0" fontId="0" fillId="0" borderId="12" xfId="23" applyFont="1" applyAlignment="1">
      <alignment horizontal="left" vertical="center" wrapText="1"/>
    </xf>
    <xf numFmtId="0" fontId="0" fillId="0" borderId="10" xfId="41" applyFont="1" applyAlignment="1">
      <alignment horizontal="left" vertical="center" wrapText="1"/>
    </xf>
    <xf numFmtId="0" fontId="20" fillId="2" borderId="0" xfId="0" applyFont="1" applyAlignment="1">
      <alignment horizontal="center" vertical="top" wrapText="1"/>
    </xf>
    <xf numFmtId="0" fontId="0" fillId="2" borderId="12" xfId="49" applyFont="1" applyAlignment="1">
      <alignment horizontal="left" vertical="center" wrapText="1"/>
    </xf>
    <xf numFmtId="0" fontId="0" fillId="2" borderId="12" xfId="49" applyFont="1" applyAlignment="1">
      <alignment vertical="center" wrapText="1"/>
    </xf>
    <xf numFmtId="2" fontId="29" fillId="0" borderId="9" xfId="25" applyAlignment="1">
      <alignment horizontal="left" vertical="center"/>
    </xf>
    <xf numFmtId="0" fontId="29" fillId="0" borderId="11" xfId="38" applyFill="1" applyAlignment="1">
      <alignment horizontal="left" vertical="center"/>
    </xf>
    <xf numFmtId="0" fontId="46" fillId="2" borderId="0" xfId="31" applyFont="1" applyAlignment="1">
      <alignment vertical="top" wrapText="1"/>
    </xf>
    <xf numFmtId="0" fontId="0" fillId="2" borderId="0" xfId="0" applyAlignment="1">
      <alignment vertical="center" wrapText="1"/>
    </xf>
    <xf numFmtId="3" fontId="28" fillId="2" borderId="12" xfId="40" applyNumberFormat="1" applyFont="1" applyFill="1">
      <alignment horizontal="right" vertical="center"/>
    </xf>
    <xf numFmtId="0" fontId="66" fillId="2" borderId="0" xfId="0" applyFont="1">
      <alignment vertical="top" wrapText="1"/>
    </xf>
    <xf numFmtId="0" fontId="45" fillId="2" borderId="15" xfId="0" applyFont="1" applyBorder="1" applyAlignment="1">
      <alignment vertical="center"/>
    </xf>
    <xf numFmtId="0" fontId="45" fillId="2" borderId="15" xfId="0" applyFont="1" applyBorder="1" applyAlignment="1">
      <alignment horizontal="left" vertical="center" wrapText="1"/>
    </xf>
    <xf numFmtId="166" fontId="0" fillId="14" borderId="10" xfId="46" applyFont="1" applyAlignment="1">
      <alignment horizontal="right" vertical="center"/>
    </xf>
    <xf numFmtId="166" fontId="28" fillId="2" borderId="12" xfId="40" applyFont="1" applyFill="1">
      <alignment horizontal="right" vertical="center"/>
    </xf>
    <xf numFmtId="0" fontId="0" fillId="14" borderId="12" xfId="23" applyFont="1" applyFill="1" applyAlignment="1">
      <alignment horizontal="left" vertical="center" wrapText="1"/>
    </xf>
    <xf numFmtId="0" fontId="29" fillId="2" borderId="0" xfId="45" applyFont="1" applyAlignment="1">
      <alignment horizontal="center"/>
    </xf>
    <xf numFmtId="0" fontId="0" fillId="14" borderId="24" xfId="23" applyFont="1" applyFill="1" applyBorder="1">
      <alignment horizontal="left" vertical="top" wrapText="1"/>
    </xf>
    <xf numFmtId="3" fontId="0" fillId="14" borderId="24" xfId="23" applyNumberFormat="1" applyFont="1" applyFill="1" applyBorder="1">
      <alignment horizontal="left" vertical="top" wrapText="1"/>
    </xf>
    <xf numFmtId="0" fontId="0" fillId="2" borderId="0" xfId="0" applyAlignment="1">
      <alignment vertical="top"/>
    </xf>
    <xf numFmtId="0" fontId="69" fillId="2" borderId="0" xfId="0" applyFont="1">
      <alignment vertical="top" wrapText="1"/>
    </xf>
    <xf numFmtId="0" fontId="69" fillId="2" borderId="0" xfId="0" applyFont="1" applyAlignment="1">
      <alignment vertical="top"/>
    </xf>
    <xf numFmtId="0" fontId="20" fillId="2" borderId="0" xfId="0" applyFont="1" applyAlignment="1">
      <alignment vertical="center" wrapText="1"/>
    </xf>
    <xf numFmtId="0" fontId="0" fillId="2" borderId="0" xfId="0" quotePrefix="1">
      <alignment vertical="top" wrapText="1"/>
    </xf>
    <xf numFmtId="0" fontId="29" fillId="0" borderId="10" xfId="41" applyFont="1" applyAlignment="1">
      <alignment horizontal="left" vertical="center" wrapText="1"/>
    </xf>
    <xf numFmtId="0" fontId="28" fillId="0" borderId="0" xfId="23" applyBorder="1" applyAlignment="1">
      <alignment horizontal="left" vertical="center" wrapText="1"/>
    </xf>
    <xf numFmtId="0" fontId="20" fillId="2" borderId="0" xfId="0" applyFont="1" applyAlignment="1">
      <alignment vertical="top"/>
    </xf>
    <xf numFmtId="0" fontId="69" fillId="2" borderId="0" xfId="0" applyFont="1" applyAlignment="1">
      <alignment vertical="center"/>
    </xf>
    <xf numFmtId="0" fontId="71" fillId="2" borderId="0" xfId="0" applyFont="1" applyAlignment="1">
      <alignment vertical="top"/>
    </xf>
    <xf numFmtId="0" fontId="71" fillId="2" borderId="0" xfId="0" applyFont="1">
      <alignment vertical="top" wrapText="1"/>
    </xf>
    <xf numFmtId="166" fontId="28" fillId="2" borderId="10" xfId="47" applyFont="1" applyFill="1" applyAlignment="1">
      <alignment horizontal="right" vertical="center"/>
    </xf>
    <xf numFmtId="166" fontId="28" fillId="2" borderId="9" xfId="43" applyFont="1" applyFill="1">
      <alignment horizontal="right" vertical="center"/>
    </xf>
    <xf numFmtId="0" fontId="44" fillId="0" borderId="12" xfId="23" applyFont="1" applyAlignment="1">
      <alignment horizontal="left" vertical="center" wrapText="1" indent="1"/>
    </xf>
    <xf numFmtId="0" fontId="45" fillId="0" borderId="11" xfId="42" applyFont="1">
      <alignment horizontal="right" wrapText="1"/>
    </xf>
    <xf numFmtId="0" fontId="45" fillId="2" borderId="11" xfId="38" applyFont="1" applyFill="1">
      <alignment horizontal="left"/>
    </xf>
    <xf numFmtId="0" fontId="71" fillId="2" borderId="0" xfId="0" applyFont="1" applyAlignment="1">
      <alignment vertical="center"/>
    </xf>
    <xf numFmtId="1" fontId="28" fillId="2" borderId="9" xfId="43" applyNumberFormat="1" applyFont="1" applyFill="1">
      <alignment horizontal="right" vertical="center"/>
    </xf>
    <xf numFmtId="0" fontId="44" fillId="14" borderId="0" xfId="23" applyFont="1" applyFill="1" applyBorder="1">
      <alignment horizontal="left" vertical="top" wrapText="1"/>
    </xf>
    <xf numFmtId="0" fontId="44" fillId="14" borderId="37" xfId="23" applyFont="1" applyFill="1" applyBorder="1">
      <alignment horizontal="left" vertical="top" wrapText="1"/>
    </xf>
    <xf numFmtId="0" fontId="64" fillId="2" borderId="0" xfId="39" applyFont="1" applyFill="1">
      <alignment horizontal="left" vertical="top" wrapText="1"/>
    </xf>
    <xf numFmtId="0" fontId="45" fillId="0" borderId="11" xfId="38" applyFont="1" applyFill="1">
      <alignment horizontal="left"/>
    </xf>
    <xf numFmtId="0" fontId="44" fillId="0" borderId="12" xfId="23" applyFont="1" applyAlignment="1">
      <alignment horizontal="left" vertical="center" wrapText="1"/>
    </xf>
    <xf numFmtId="2" fontId="45" fillId="0" borderId="9" xfId="25" applyFont="1" applyAlignment="1">
      <alignment horizontal="left" vertical="center"/>
    </xf>
    <xf numFmtId="0" fontId="44" fillId="2" borderId="0" xfId="0" applyFont="1">
      <alignment vertical="top" wrapText="1"/>
    </xf>
    <xf numFmtId="0" fontId="44" fillId="0" borderId="0" xfId="41" applyFont="1" applyBorder="1" applyAlignment="1">
      <alignment horizontal="left" vertical="center" wrapText="1"/>
    </xf>
    <xf numFmtId="1" fontId="44" fillId="2" borderId="35" xfId="40" applyNumberFormat="1" applyFont="1" applyFill="1" applyBorder="1" applyAlignment="1">
      <alignment horizontal="left" vertical="center"/>
    </xf>
    <xf numFmtId="0" fontId="44" fillId="0" borderId="35" xfId="41" applyFont="1" applyBorder="1" applyAlignment="1">
      <alignment horizontal="left" vertical="center" wrapText="1"/>
    </xf>
    <xf numFmtId="0" fontId="75" fillId="2" borderId="0" xfId="6" applyFont="1" applyFill="1" applyBorder="1">
      <alignment horizontal="left"/>
    </xf>
    <xf numFmtId="0" fontId="76" fillId="2" borderId="0" xfId="0" applyFont="1" applyAlignment="1">
      <alignment vertical="top"/>
    </xf>
    <xf numFmtId="0" fontId="67" fillId="2" borderId="0" xfId="0" applyFont="1" applyAlignment="1">
      <alignment vertical="top"/>
    </xf>
    <xf numFmtId="0" fontId="28" fillId="2" borderId="0" xfId="0" applyFont="1" applyAlignment="1">
      <alignment horizontal="left" vertical="top" wrapText="1"/>
    </xf>
    <xf numFmtId="0" fontId="29" fillId="0" borderId="11" xfId="38" applyFill="1" applyAlignment="1">
      <alignment horizontal="right"/>
    </xf>
    <xf numFmtId="0" fontId="28" fillId="2" borderId="0" xfId="0" applyFont="1" applyAlignment="1">
      <alignment horizontal="right" wrapText="1"/>
    </xf>
    <xf numFmtId="0" fontId="45" fillId="21" borderId="25" xfId="23" applyFont="1" applyFill="1" applyBorder="1" applyAlignment="1">
      <alignment horizontal="left" vertical="center" wrapText="1"/>
    </xf>
    <xf numFmtId="0" fontId="45" fillId="21" borderId="24" xfId="23" applyFont="1" applyFill="1" applyBorder="1" applyAlignment="1">
      <alignment horizontal="left" vertical="center" wrapText="1"/>
    </xf>
    <xf numFmtId="0" fontId="27" fillId="2" borderId="0" xfId="0" applyFont="1">
      <alignment vertical="top" wrapText="1"/>
    </xf>
    <xf numFmtId="0" fontId="44" fillId="14" borderId="12" xfId="23" applyFont="1" applyFill="1">
      <alignment horizontal="left" vertical="top" wrapText="1"/>
    </xf>
    <xf numFmtId="0" fontId="44" fillId="2" borderId="0" xfId="0" applyFont="1" applyAlignment="1">
      <alignment vertical="top"/>
    </xf>
    <xf numFmtId="3" fontId="28" fillId="2" borderId="10" xfId="47" applyNumberFormat="1" applyFont="1" applyFill="1" applyAlignment="1">
      <alignment horizontal="right" vertical="center"/>
    </xf>
    <xf numFmtId="0" fontId="77" fillId="2" borderId="0" xfId="0" applyFont="1">
      <alignment vertical="top" wrapText="1"/>
    </xf>
    <xf numFmtId="0" fontId="38" fillId="0" borderId="0" xfId="21" applyAlignment="1">
      <alignment horizontal="right" vertical="center"/>
    </xf>
    <xf numFmtId="0" fontId="44" fillId="18" borderId="19" xfId="0" applyFont="1" applyFill="1" applyBorder="1" applyAlignment="1">
      <alignment vertical="center"/>
    </xf>
    <xf numFmtId="0" fontId="44" fillId="17" borderId="19" xfId="0" applyFont="1" applyFill="1" applyBorder="1" applyAlignment="1">
      <alignment vertical="center"/>
    </xf>
    <xf numFmtId="166" fontId="44" fillId="17" borderId="19" xfId="0" applyNumberFormat="1" applyFont="1" applyFill="1" applyBorder="1" applyAlignment="1">
      <alignment vertical="center"/>
    </xf>
    <xf numFmtId="166" fontId="44" fillId="18" borderId="16" xfId="0" applyNumberFormat="1" applyFont="1" applyFill="1" applyBorder="1" applyAlignment="1">
      <alignment horizontal="right" vertical="center"/>
    </xf>
    <xf numFmtId="0" fontId="51" fillId="2" borderId="0" xfId="0" applyFont="1" applyAlignment="1">
      <alignment vertical="top"/>
    </xf>
    <xf numFmtId="0" fontId="79" fillId="0" borderId="0" xfId="21" applyFont="1" applyAlignment="1">
      <alignment horizontal="right" vertical="center"/>
    </xf>
    <xf numFmtId="0" fontId="75" fillId="2" borderId="0" xfId="6" applyFont="1" applyFill="1" applyBorder="1" applyAlignment="1">
      <alignment vertical="top"/>
    </xf>
    <xf numFmtId="0" fontId="45" fillId="2" borderId="11" xfId="22" applyFont="1" applyFill="1">
      <alignment horizontal="center"/>
    </xf>
    <xf numFmtId="0" fontId="64" fillId="2" borderId="0" xfId="39" applyFont="1" applyFill="1" applyAlignment="1">
      <alignment horizontal="left" vertical="top"/>
    </xf>
    <xf numFmtId="0" fontId="44" fillId="0" borderId="12" xfId="23" applyFont="1" applyFill="1">
      <alignment horizontal="left" vertical="top" wrapText="1"/>
    </xf>
    <xf numFmtId="0" fontId="44" fillId="21" borderId="24" xfId="23" applyFont="1" applyFill="1" applyBorder="1">
      <alignment horizontal="left" vertical="top" wrapText="1"/>
    </xf>
    <xf numFmtId="0" fontId="44" fillId="21" borderId="17" xfId="41" applyFont="1" applyFill="1" applyBorder="1">
      <alignment horizontal="left" vertical="top" wrapText="1"/>
    </xf>
    <xf numFmtId="0" fontId="44" fillId="2" borderId="24" xfId="0" applyFont="1" applyBorder="1" applyAlignment="1">
      <alignment horizontal="left" vertical="top"/>
    </xf>
    <xf numFmtId="16" fontId="44" fillId="2" borderId="24" xfId="0" quotePrefix="1" applyNumberFormat="1" applyFont="1" applyBorder="1" applyAlignment="1">
      <alignment horizontal="left" vertical="top"/>
    </xf>
    <xf numFmtId="0" fontId="44" fillId="0" borderId="24" xfId="0" applyFont="1" applyFill="1" applyBorder="1" applyAlignment="1">
      <alignment horizontal="left" vertical="top"/>
    </xf>
    <xf numFmtId="0" fontId="44" fillId="2" borderId="24" xfId="0" quotePrefix="1" applyFont="1" applyBorder="1" applyAlignment="1">
      <alignment horizontal="left" vertical="top"/>
    </xf>
    <xf numFmtId="17" fontId="44" fillId="2" borderId="24" xfId="0" quotePrefix="1" applyNumberFormat="1" applyFont="1" applyBorder="1" applyAlignment="1">
      <alignment horizontal="left" vertical="top"/>
    </xf>
    <xf numFmtId="17" fontId="44" fillId="0" borderId="24" xfId="0" quotePrefix="1" applyNumberFormat="1" applyFont="1" applyFill="1" applyBorder="1" applyAlignment="1">
      <alignment horizontal="left" vertical="top"/>
    </xf>
    <xf numFmtId="0" fontId="44" fillId="2" borderId="24" xfId="0" applyFont="1" applyBorder="1" applyAlignment="1">
      <alignment horizontal="left" vertical="top" wrapText="1"/>
    </xf>
    <xf numFmtId="0" fontId="44" fillId="0" borderId="24" xfId="0" applyFont="1" applyFill="1" applyBorder="1" applyAlignment="1">
      <alignment horizontal="left" vertical="top" wrapText="1"/>
    </xf>
    <xf numFmtId="0" fontId="44" fillId="2" borderId="17" xfId="0" applyFont="1" applyBorder="1" applyAlignment="1">
      <alignment horizontal="left" vertical="top" wrapText="1"/>
    </xf>
    <xf numFmtId="0" fontId="44" fillId="0" borderId="17" xfId="0" applyFont="1" applyFill="1" applyBorder="1" applyAlignment="1">
      <alignment horizontal="left" vertical="top" wrapText="1"/>
    </xf>
    <xf numFmtId="0" fontId="44" fillId="2" borderId="24" xfId="0" quotePrefix="1" applyFont="1" applyBorder="1" applyAlignment="1">
      <alignment horizontal="left" vertical="top" wrapText="1"/>
    </xf>
    <xf numFmtId="0" fontId="64" fillId="2" borderId="0" xfId="39" applyFont="1" applyFill="1" applyAlignment="1">
      <alignment horizontal="left" vertical="center"/>
    </xf>
    <xf numFmtId="0" fontId="27" fillId="2" borderId="12" xfId="24" applyAlignment="1">
      <alignment horizontal="left" vertical="center"/>
    </xf>
    <xf numFmtId="0" fontId="72" fillId="2" borderId="0" xfId="0" applyFont="1" applyAlignment="1">
      <alignment vertical="center" wrapText="1"/>
    </xf>
    <xf numFmtId="0" fontId="27" fillId="2" borderId="17" xfId="24" applyBorder="1" applyAlignment="1">
      <alignment horizontal="left" vertical="center"/>
    </xf>
    <xf numFmtId="0" fontId="29" fillId="0" borderId="11" xfId="38" applyAlignment="1">
      <alignment horizontal="left" vertical="center"/>
    </xf>
    <xf numFmtId="0" fontId="28" fillId="2" borderId="0" xfId="23" applyFill="1" applyBorder="1" applyAlignment="1">
      <alignment horizontal="left" vertical="center" wrapText="1"/>
    </xf>
    <xf numFmtId="0" fontId="27" fillId="2" borderId="0" xfId="24" applyBorder="1" applyAlignment="1">
      <alignment horizontal="left" vertical="center"/>
    </xf>
    <xf numFmtId="0" fontId="0" fillId="0" borderId="24" xfId="23" applyFont="1" applyBorder="1" applyAlignment="1">
      <alignment horizontal="left" vertical="center" wrapText="1"/>
    </xf>
    <xf numFmtId="168" fontId="28" fillId="2" borderId="12" xfId="40" applyNumberFormat="1" applyFont="1" applyFill="1">
      <alignment horizontal="right" vertical="center"/>
    </xf>
    <xf numFmtId="168" fontId="28" fillId="2" borderId="12" xfId="26" applyNumberFormat="1">
      <alignment horizontal="right" vertical="center"/>
    </xf>
    <xf numFmtId="0" fontId="46" fillId="2" borderId="0" xfId="23" applyFont="1" applyFill="1" applyBorder="1">
      <alignment horizontal="left" vertical="top" wrapText="1"/>
    </xf>
    <xf numFmtId="0" fontId="28" fillId="0" borderId="17" xfId="23" applyBorder="1" applyAlignment="1">
      <alignment horizontal="left" vertical="center" wrapText="1"/>
    </xf>
    <xf numFmtId="0" fontId="0" fillId="2" borderId="12" xfId="23" applyFont="1" applyFill="1" applyAlignment="1">
      <alignment horizontal="left" vertical="center" wrapText="1"/>
    </xf>
    <xf numFmtId="0" fontId="28" fillId="0" borderId="24" xfId="23" applyBorder="1" applyAlignment="1">
      <alignment vertical="center" wrapText="1"/>
    </xf>
    <xf numFmtId="0" fontId="27" fillId="2" borderId="24" xfId="24" applyBorder="1" applyAlignment="1">
      <alignment horizontal="left" vertical="center"/>
    </xf>
    <xf numFmtId="168" fontId="28" fillId="2" borderId="10" xfId="47" applyNumberFormat="1" applyFont="1" applyFill="1" applyAlignment="1">
      <alignment horizontal="right" vertical="center"/>
    </xf>
    <xf numFmtId="1" fontId="28" fillId="2" borderId="10" xfId="47" applyNumberFormat="1" applyFont="1" applyFill="1" applyAlignment="1">
      <alignment horizontal="right" vertical="center"/>
    </xf>
    <xf numFmtId="0" fontId="44" fillId="15" borderId="16" xfId="0" applyFont="1" applyFill="1" applyBorder="1" applyAlignment="1">
      <alignment horizontal="right" vertical="center"/>
    </xf>
    <xf numFmtId="0" fontId="44" fillId="18" borderId="19" xfId="0" applyFont="1" applyFill="1" applyBorder="1" applyAlignment="1">
      <alignment horizontal="right" vertical="center"/>
    </xf>
    <xf numFmtId="166" fontId="44" fillId="18" borderId="19" xfId="0" applyNumberFormat="1" applyFont="1" applyFill="1" applyBorder="1" applyAlignment="1">
      <alignment horizontal="right" vertical="center"/>
    </xf>
    <xf numFmtId="166" fontId="44" fillId="18" borderId="20" xfId="0" applyNumberFormat="1" applyFont="1" applyFill="1" applyBorder="1" applyAlignment="1">
      <alignment horizontal="right" vertical="center"/>
    </xf>
    <xf numFmtId="0" fontId="45" fillId="0" borderId="11" xfId="38" applyFont="1">
      <alignment horizontal="left"/>
    </xf>
    <xf numFmtId="0" fontId="44" fillId="0" borderId="12" xfId="23" applyFont="1">
      <alignment horizontal="left" vertical="top" wrapText="1"/>
    </xf>
    <xf numFmtId="0" fontId="44" fillId="2" borderId="0" xfId="23" applyFont="1" applyFill="1" applyBorder="1">
      <alignment horizontal="left" vertical="top" wrapText="1"/>
    </xf>
    <xf numFmtId="0" fontId="44" fillId="2" borderId="0" xfId="45" applyFont="1" applyAlignment="1">
      <alignment horizontal="left" vertical="top" wrapText="1"/>
    </xf>
    <xf numFmtId="0" fontId="44" fillId="0" borderId="17" xfId="23" applyFont="1" applyBorder="1">
      <alignment horizontal="left" vertical="top" wrapText="1"/>
    </xf>
    <xf numFmtId="0" fontId="44" fillId="0" borderId="24" xfId="23" applyFont="1" applyBorder="1">
      <alignment horizontal="left" vertical="top" wrapText="1"/>
    </xf>
    <xf numFmtId="0" fontId="44" fillId="2" borderId="24" xfId="0" applyFont="1" applyBorder="1">
      <alignment vertical="top" wrapText="1"/>
    </xf>
    <xf numFmtId="0" fontId="44" fillId="2" borderId="25" xfId="0" applyFont="1" applyBorder="1" applyAlignment="1">
      <alignment horizontal="left" vertical="top" wrapText="1"/>
    </xf>
    <xf numFmtId="0" fontId="82" fillId="0" borderId="11" xfId="38" applyFont="1">
      <alignment horizontal="left"/>
    </xf>
    <xf numFmtId="0" fontId="46" fillId="0" borderId="0" xfId="41" applyFont="1" applyBorder="1" applyAlignment="1">
      <alignment vertical="top" wrapText="1"/>
    </xf>
    <xf numFmtId="0" fontId="44" fillId="2" borderId="12" xfId="49" applyFont="1">
      <alignment vertical="top" wrapText="1"/>
    </xf>
    <xf numFmtId="0" fontId="46" fillId="2" borderId="0" xfId="0" applyFont="1" applyAlignment="1">
      <alignment vertical="top"/>
    </xf>
    <xf numFmtId="3" fontId="28" fillId="2" borderId="17" xfId="26" applyNumberFormat="1" applyBorder="1">
      <alignment horizontal="right" vertical="center"/>
    </xf>
    <xf numFmtId="0" fontId="28" fillId="0" borderId="18" xfId="23" applyBorder="1" applyAlignment="1">
      <alignment horizontal="left" vertical="center" wrapText="1"/>
    </xf>
    <xf numFmtId="3" fontId="28" fillId="2" borderId="18" xfId="40" applyNumberFormat="1" applyFont="1" applyFill="1" applyBorder="1">
      <alignment horizontal="right" vertical="center"/>
    </xf>
    <xf numFmtId="3" fontId="28" fillId="2" borderId="18" xfId="26" applyNumberFormat="1" applyBorder="1">
      <alignment horizontal="right" vertical="center"/>
    </xf>
    <xf numFmtId="3" fontId="28" fillId="2" borderId="0" xfId="40" applyNumberFormat="1" applyFont="1" applyFill="1" applyBorder="1">
      <alignment horizontal="right" vertical="center"/>
    </xf>
    <xf numFmtId="3" fontId="28" fillId="2" borderId="0" xfId="26" applyNumberFormat="1" applyBorder="1">
      <alignment horizontal="right" vertical="center"/>
    </xf>
    <xf numFmtId="0" fontId="46" fillId="0" borderId="0" xfId="23" applyFont="1" applyBorder="1" applyAlignment="1">
      <alignment horizontal="left" vertical="center" wrapText="1"/>
    </xf>
    <xf numFmtId="0" fontId="0" fillId="0" borderId="17" xfId="23" applyFont="1" applyBorder="1" applyAlignment="1">
      <alignment horizontal="left" vertical="center" wrapText="1"/>
    </xf>
    <xf numFmtId="168" fontId="28" fillId="2" borderId="0" xfId="40" applyNumberFormat="1" applyFont="1" applyFill="1" applyBorder="1">
      <alignment horizontal="right" vertical="center"/>
    </xf>
    <xf numFmtId="168" fontId="28" fillId="2" borderId="0" xfId="26" applyNumberFormat="1" applyBorder="1">
      <alignment horizontal="right" vertical="center"/>
    </xf>
    <xf numFmtId="1" fontId="44" fillId="2" borderId="35" xfId="40" applyNumberFormat="1" applyFont="1" applyFill="1" applyBorder="1">
      <alignment horizontal="right" vertical="center"/>
    </xf>
    <xf numFmtId="1" fontId="44" fillId="2" borderId="35" xfId="47" applyNumberFormat="1" applyFont="1" applyFill="1" applyBorder="1" applyAlignment="1">
      <alignment horizontal="right" vertical="center"/>
    </xf>
    <xf numFmtId="1" fontId="44" fillId="2" borderId="36" xfId="47" applyNumberFormat="1" applyFont="1" applyFill="1" applyBorder="1" applyAlignment="1">
      <alignment horizontal="right" vertical="center"/>
    </xf>
    <xf numFmtId="0" fontId="29" fillId="2" borderId="0" xfId="0" applyFont="1">
      <alignment vertical="top" wrapText="1"/>
    </xf>
    <xf numFmtId="166" fontId="0" fillId="2" borderId="0" xfId="0" applyNumberFormat="1" applyAlignment="1">
      <alignment vertical="center" wrapText="1"/>
    </xf>
    <xf numFmtId="3" fontId="44" fillId="2" borderId="12" xfId="40" applyNumberFormat="1" applyFont="1" applyFill="1">
      <alignment horizontal="right" vertical="center"/>
    </xf>
    <xf numFmtId="0" fontId="44" fillId="0" borderId="24" xfId="41" applyFont="1" applyBorder="1">
      <alignment horizontal="left" vertical="top" wrapText="1"/>
    </xf>
    <xf numFmtId="0" fontId="44" fillId="0" borderId="0" xfId="0" applyFont="1" applyFill="1">
      <alignment vertical="top" wrapText="1"/>
    </xf>
    <xf numFmtId="0" fontId="44" fillId="14" borderId="13" xfId="23" applyFont="1" applyFill="1" applyBorder="1">
      <alignment horizontal="left" vertical="top" wrapText="1"/>
    </xf>
    <xf numFmtId="0" fontId="44" fillId="0" borderId="0" xfId="41" applyFont="1" applyBorder="1">
      <alignment horizontal="left" vertical="top" wrapText="1"/>
    </xf>
    <xf numFmtId="0" fontId="0" fillId="2" borderId="0" xfId="0" applyAlignment="1">
      <alignment vertical="center"/>
    </xf>
    <xf numFmtId="0" fontId="0" fillId="2" borderId="10" xfId="41" applyFont="1" applyFill="1" applyAlignment="1">
      <alignment horizontal="left" vertical="center" wrapText="1"/>
    </xf>
    <xf numFmtId="0" fontId="44" fillId="0" borderId="24" xfId="23" applyFont="1" applyFill="1" applyBorder="1" applyAlignment="1">
      <alignment horizontal="left" vertical="center" wrapText="1"/>
    </xf>
    <xf numFmtId="0" fontId="28" fillId="0" borderId="25" xfId="23" applyBorder="1" applyAlignment="1">
      <alignment vertical="center" wrapText="1"/>
    </xf>
    <xf numFmtId="0" fontId="43" fillId="2" borderId="0" xfId="6" applyFont="1" applyFill="1" applyBorder="1">
      <alignment horizontal="left"/>
    </xf>
    <xf numFmtId="0" fontId="44" fillId="0" borderId="36" xfId="41" applyFont="1" applyBorder="1" applyAlignment="1">
      <alignment horizontal="left" vertical="center"/>
    </xf>
    <xf numFmtId="0" fontId="44" fillId="2" borderId="12" xfId="49" applyFont="1" applyAlignment="1">
      <alignment horizontal="left" vertical="center" wrapText="1"/>
    </xf>
    <xf numFmtId="0" fontId="66" fillId="0" borderId="0" xfId="0" applyFont="1" applyFill="1">
      <alignment vertical="top" wrapText="1"/>
    </xf>
    <xf numFmtId="0" fontId="44" fillId="2" borderId="0" xfId="0" applyFont="1" applyAlignment="1"/>
    <xf numFmtId="0" fontId="84" fillId="2" borderId="0" xfId="0" applyFont="1" applyAlignment="1">
      <alignment horizontal="left" vertical="top" wrapText="1"/>
    </xf>
    <xf numFmtId="0" fontId="83" fillId="2" borderId="0" xfId="0" applyFont="1" applyAlignment="1"/>
    <xf numFmtId="0" fontId="44" fillId="2" borderId="17" xfId="0" applyFont="1" applyBorder="1">
      <alignment vertical="top" wrapText="1"/>
    </xf>
    <xf numFmtId="0" fontId="45" fillId="2" borderId="0" xfId="0" applyFont="1" applyAlignment="1"/>
    <xf numFmtId="0" fontId="85" fillId="2" borderId="0" xfId="0" applyFont="1" applyAlignment="1">
      <alignment vertical="center" wrapText="1"/>
    </xf>
    <xf numFmtId="0" fontId="86" fillId="2" borderId="0" xfId="0" applyFont="1">
      <alignment vertical="top" wrapText="1"/>
    </xf>
    <xf numFmtId="0" fontId="87" fillId="2" borderId="0" xfId="45" applyFont="1" applyAlignment="1">
      <alignment horizontal="left" wrapText="1"/>
    </xf>
    <xf numFmtId="166" fontId="44" fillId="17" borderId="16" xfId="0" applyNumberFormat="1" applyFont="1" applyFill="1" applyBorder="1" applyAlignment="1">
      <alignment horizontal="right" vertical="center"/>
    </xf>
    <xf numFmtId="0" fontId="88" fillId="2" borderId="0" xfId="0" applyFont="1" applyAlignment="1">
      <alignment horizontal="left" vertical="top"/>
    </xf>
    <xf numFmtId="0" fontId="28" fillId="0" borderId="10" xfId="41" applyAlignment="1">
      <alignment horizontal="right" vertical="center" wrapText="1"/>
    </xf>
    <xf numFmtId="0" fontId="46" fillId="2" borderId="0" xfId="0" applyFont="1" applyAlignment="1">
      <alignment horizontal="left" vertical="center" wrapText="1"/>
    </xf>
    <xf numFmtId="0" fontId="64" fillId="15" borderId="0" xfId="0" applyFont="1" applyFill="1" applyAlignment="1">
      <alignment horizontal="left" vertical="center" wrapText="1"/>
    </xf>
    <xf numFmtId="0" fontId="44" fillId="2" borderId="0" xfId="0" applyFont="1" applyAlignment="1">
      <alignment horizontal="left" vertical="top" wrapText="1"/>
    </xf>
    <xf numFmtId="0" fontId="28" fillId="2" borderId="0" xfId="0" applyFont="1" applyAlignment="1">
      <alignment horizontal="left" vertical="center" wrapText="1"/>
    </xf>
    <xf numFmtId="0" fontId="29" fillId="2" borderId="0" xfId="0" applyFont="1" applyAlignment="1">
      <alignment horizontal="left" vertical="center" wrapText="1"/>
    </xf>
    <xf numFmtId="0" fontId="28" fillId="2" borderId="0" xfId="0" quotePrefix="1" applyFont="1" applyAlignment="1">
      <alignment vertical="center" wrapText="1"/>
    </xf>
    <xf numFmtId="0" fontId="46" fillId="2" borderId="0" xfId="0" applyFont="1" applyAlignment="1">
      <alignment horizontal="left" vertical="top"/>
    </xf>
    <xf numFmtId="0" fontId="73" fillId="0" borderId="0" xfId="0" applyFont="1" applyFill="1" applyAlignment="1">
      <alignment horizontal="left" vertical="center" wrapText="1"/>
    </xf>
    <xf numFmtId="0" fontId="29" fillId="2" borderId="0" xfId="0" applyFont="1" applyAlignment="1">
      <alignment vertical="center"/>
    </xf>
    <xf numFmtId="0" fontId="66" fillId="2" borderId="0" xfId="0" applyFont="1" applyAlignment="1">
      <alignment vertical="center"/>
    </xf>
    <xf numFmtId="0" fontId="28" fillId="0" borderId="12" xfId="23" applyAlignment="1">
      <alignment vertical="center" wrapText="1"/>
    </xf>
    <xf numFmtId="3" fontId="28" fillId="2" borderId="12" xfId="23" applyNumberFormat="1" applyFill="1" applyAlignment="1">
      <alignment horizontal="right" vertical="center" wrapText="1"/>
    </xf>
    <xf numFmtId="0" fontId="28" fillId="2" borderId="0" xfId="0" applyFont="1" applyAlignment="1">
      <alignment vertical="top"/>
    </xf>
    <xf numFmtId="0" fontId="39" fillId="0" borderId="0" xfId="39">
      <alignment horizontal="left" vertical="top" wrapText="1"/>
    </xf>
    <xf numFmtId="0" fontId="28" fillId="2" borderId="0" xfId="0" applyFont="1" applyAlignment="1">
      <alignment horizontal="right" vertical="top" wrapText="1"/>
    </xf>
    <xf numFmtId="0" fontId="29" fillId="0" borderId="11" xfId="38" applyFill="1" applyAlignment="1">
      <alignment horizontal="right" wrapText="1"/>
    </xf>
    <xf numFmtId="0" fontId="28" fillId="0" borderId="0" xfId="23" applyBorder="1">
      <alignment horizontal="left" vertical="top" wrapText="1"/>
    </xf>
    <xf numFmtId="3" fontId="28" fillId="0" borderId="0" xfId="23" applyNumberFormat="1" applyBorder="1" applyAlignment="1">
      <alignment horizontal="right" vertical="center" wrapText="1"/>
    </xf>
    <xf numFmtId="166" fontId="28" fillId="2" borderId="0" xfId="40" applyFont="1" applyFill="1" applyBorder="1">
      <alignment horizontal="right" vertical="center"/>
    </xf>
    <xf numFmtId="166" fontId="28" fillId="0" borderId="12" xfId="40" applyFont="1" applyFill="1">
      <alignment horizontal="right" vertical="center"/>
    </xf>
    <xf numFmtId="3" fontId="28" fillId="14" borderId="10" xfId="46" applyNumberFormat="1" applyAlignment="1">
      <alignment horizontal="right" vertical="center"/>
    </xf>
    <xf numFmtId="166" fontId="28" fillId="14" borderId="0" xfId="46" applyBorder="1" applyAlignment="1">
      <alignment horizontal="right" vertical="center"/>
    </xf>
    <xf numFmtId="166" fontId="28" fillId="0" borderId="10" xfId="47" applyFont="1" applyFill="1" applyAlignment="1">
      <alignment horizontal="right" vertical="center"/>
    </xf>
    <xf numFmtId="3" fontId="28" fillId="2" borderId="9" xfId="43" applyNumberFormat="1" applyFont="1" applyFill="1">
      <alignment horizontal="right" vertical="center"/>
    </xf>
    <xf numFmtId="1" fontId="28" fillId="14" borderId="10" xfId="46" applyNumberFormat="1" applyAlignment="1">
      <alignment horizontal="right" vertical="center"/>
    </xf>
    <xf numFmtId="0" fontId="28" fillId="2" borderId="0" xfId="0" applyFont="1" applyAlignment="1">
      <alignment horizontal="center" vertical="top" wrapText="1"/>
    </xf>
    <xf numFmtId="0" fontId="29" fillId="0" borderId="32" xfId="42" applyBorder="1">
      <alignment horizontal="right" wrapText="1"/>
    </xf>
    <xf numFmtId="0" fontId="29" fillId="0" borderId="33" xfId="42" applyBorder="1">
      <alignment horizontal="right" wrapText="1"/>
    </xf>
    <xf numFmtId="0" fontId="29" fillId="0" borderId="42" xfId="42" applyBorder="1">
      <alignment horizontal="right" wrapText="1"/>
    </xf>
    <xf numFmtId="0" fontId="28" fillId="2" borderId="0" xfId="23" applyFill="1" applyBorder="1">
      <alignment horizontal="left" vertical="top" wrapText="1"/>
    </xf>
    <xf numFmtId="2" fontId="29" fillId="2" borderId="0" xfId="33" applyBorder="1">
      <alignment horizontal="left"/>
    </xf>
    <xf numFmtId="3" fontId="29" fillId="2" borderId="0" xfId="47" applyNumberFormat="1" applyFill="1" applyBorder="1">
      <alignment horizontal="right"/>
    </xf>
    <xf numFmtId="169" fontId="29" fillId="2" borderId="0" xfId="47" applyNumberFormat="1" applyFill="1" applyBorder="1">
      <alignment horizontal="right"/>
    </xf>
    <xf numFmtId="0" fontId="28" fillId="2" borderId="0" xfId="0" applyFont="1" applyAlignment="1">
      <alignment horizontal="left" vertical="top"/>
    </xf>
    <xf numFmtId="2" fontId="29" fillId="2" borderId="18" xfId="25" applyFill="1" applyBorder="1">
      <alignment horizontal="left"/>
    </xf>
    <xf numFmtId="1" fontId="29" fillId="2" borderId="18" xfId="43" applyNumberFormat="1" applyFill="1" applyBorder="1">
      <alignment horizontal="right" vertical="center"/>
    </xf>
    <xf numFmtId="9" fontId="29" fillId="2" borderId="18" xfId="43" applyNumberFormat="1" applyFill="1" applyBorder="1">
      <alignment horizontal="right" vertical="center"/>
    </xf>
    <xf numFmtId="1" fontId="29" fillId="2" borderId="0" xfId="43" applyNumberFormat="1" applyFill="1" applyBorder="1">
      <alignment horizontal="right" vertical="center"/>
    </xf>
    <xf numFmtId="9" fontId="29" fillId="2" borderId="0" xfId="43" applyNumberFormat="1" applyFill="1" applyBorder="1">
      <alignment horizontal="right" vertical="center"/>
    </xf>
    <xf numFmtId="166" fontId="29" fillId="2" borderId="0" xfId="40" applyFill="1" applyBorder="1">
      <alignment horizontal="right" vertical="center"/>
    </xf>
    <xf numFmtId="0" fontId="28" fillId="0" borderId="0" xfId="0" applyFont="1" applyFill="1">
      <alignment vertical="top" wrapText="1"/>
    </xf>
    <xf numFmtId="1" fontId="28" fillId="2" borderId="12" xfId="26" applyNumberFormat="1">
      <alignment horizontal="right" vertical="center"/>
    </xf>
    <xf numFmtId="0" fontId="28" fillId="2" borderId="0" xfId="41" applyFill="1" applyBorder="1">
      <alignment horizontal="left" vertical="top" wrapText="1"/>
    </xf>
    <xf numFmtId="0" fontId="28" fillId="2" borderId="0" xfId="41" applyFill="1" applyBorder="1" applyAlignment="1">
      <alignment horizontal="right" vertical="top" wrapText="1"/>
    </xf>
    <xf numFmtId="0" fontId="45" fillId="15" borderId="15" xfId="0" applyFont="1" applyFill="1" applyBorder="1" applyAlignment="1">
      <alignment vertical="center"/>
    </xf>
    <xf numFmtId="0" fontId="45" fillId="2" borderId="15" xfId="0" applyFont="1" applyBorder="1" applyAlignment="1">
      <alignment horizontal="right" vertical="center" wrapText="1"/>
    </xf>
    <xf numFmtId="0" fontId="44" fillId="15" borderId="16" xfId="0" applyFont="1" applyFill="1" applyBorder="1" applyAlignment="1">
      <alignment vertical="center"/>
    </xf>
    <xf numFmtId="0" fontId="44" fillId="15" borderId="0" xfId="0" applyFont="1" applyFill="1" applyAlignment="1">
      <alignment vertical="center"/>
    </xf>
    <xf numFmtId="0" fontId="44" fillId="15" borderId="0" xfId="0" applyFont="1" applyFill="1" applyAlignment="1">
      <alignment horizontal="right" vertical="center"/>
    </xf>
    <xf numFmtId="166" fontId="29" fillId="2" borderId="0" xfId="47" applyFill="1" applyBorder="1">
      <alignment horizontal="right"/>
    </xf>
    <xf numFmtId="166" fontId="28" fillId="14" borderId="0" xfId="46" applyBorder="1">
      <alignment horizontal="right"/>
    </xf>
    <xf numFmtId="0" fontId="29" fillId="2" borderId="11" xfId="38" applyFill="1" applyAlignment="1">
      <alignment horizontal="left" vertical="center"/>
    </xf>
    <xf numFmtId="0" fontId="29" fillId="2" borderId="11" xfId="42" applyFill="1">
      <alignment horizontal="right" wrapText="1"/>
    </xf>
    <xf numFmtId="1" fontId="28" fillId="2" borderId="0" xfId="40" applyNumberFormat="1" applyFont="1" applyFill="1" applyBorder="1">
      <alignment horizontal="right" vertical="center"/>
    </xf>
    <xf numFmtId="0" fontId="29" fillId="2" borderId="11" xfId="22" applyFill="1" applyAlignment="1">
      <alignment horizontal="left"/>
    </xf>
    <xf numFmtId="0" fontId="89" fillId="2" borderId="0" xfId="0" applyFont="1" applyAlignment="1">
      <alignment vertical="center" wrapText="1"/>
    </xf>
    <xf numFmtId="166" fontId="28" fillId="2" borderId="12" xfId="26">
      <alignment horizontal="right" vertical="center"/>
    </xf>
    <xf numFmtId="166" fontId="28" fillId="14" borderId="9" xfId="27">
      <alignment horizontal="right" vertical="center"/>
    </xf>
    <xf numFmtId="166" fontId="28" fillId="2" borderId="0" xfId="0" applyNumberFormat="1" applyFont="1">
      <alignment vertical="top" wrapText="1"/>
    </xf>
    <xf numFmtId="0" fontId="29" fillId="2" borderId="11" xfId="38" applyFill="1" applyAlignment="1">
      <alignment horizontal="right"/>
    </xf>
    <xf numFmtId="0" fontId="28" fillId="2" borderId="12" xfId="23" applyFill="1" applyAlignment="1">
      <alignment horizontal="right" vertical="center" wrapText="1"/>
    </xf>
    <xf numFmtId="0" fontId="28" fillId="2" borderId="0" xfId="0" applyFont="1" applyAlignment="1">
      <alignment vertical="center"/>
    </xf>
    <xf numFmtId="3" fontId="31" fillId="2" borderId="10" xfId="47" applyNumberFormat="1" applyFont="1" applyFill="1" applyAlignment="1">
      <alignment horizontal="right" vertical="center"/>
    </xf>
    <xf numFmtId="0" fontId="44" fillId="19" borderId="19" xfId="0" applyFont="1" applyFill="1" applyBorder="1" applyAlignment="1">
      <alignment vertical="center" wrapText="1"/>
    </xf>
    <xf numFmtId="0" fontId="45" fillId="19" borderId="20" xfId="0" applyFont="1" applyFill="1" applyBorder="1" applyAlignment="1">
      <alignment vertical="center"/>
    </xf>
    <xf numFmtId="0" fontId="43" fillId="2" borderId="0" xfId="0" applyFont="1" applyAlignment="1">
      <alignment vertical="top"/>
    </xf>
    <xf numFmtId="0" fontId="28" fillId="17" borderId="0" xfId="0" applyFont="1" applyFill="1">
      <alignment vertical="top" wrapText="1"/>
    </xf>
    <xf numFmtId="0" fontId="29" fillId="2" borderId="11" xfId="38" applyFill="1" applyAlignment="1"/>
    <xf numFmtId="0" fontId="29" fillId="0" borderId="11" xfId="42" applyAlignment="1">
      <alignment wrapText="1"/>
    </xf>
    <xf numFmtId="3" fontId="28" fillId="2" borderId="0" xfId="0" applyNumberFormat="1" applyFont="1">
      <alignment vertical="top" wrapText="1"/>
    </xf>
    <xf numFmtId="3" fontId="28" fillId="0" borderId="0" xfId="0" applyNumberFormat="1" applyFont="1" applyFill="1">
      <alignment vertical="top" wrapText="1"/>
    </xf>
    <xf numFmtId="0" fontId="40" fillId="2" borderId="0" xfId="31" applyAlignment="1">
      <alignment vertical="top" wrapText="1"/>
    </xf>
    <xf numFmtId="0" fontId="40" fillId="2" borderId="0" xfId="31">
      <alignment vertical="top"/>
    </xf>
    <xf numFmtId="0" fontId="51" fillId="2" borderId="0" xfId="0" applyFont="1" applyAlignment="1">
      <alignment vertical="center" wrapText="1"/>
    </xf>
    <xf numFmtId="0" fontId="29" fillId="2" borderId="0" xfId="39" applyFont="1" applyFill="1">
      <alignment horizontal="left" vertical="top" wrapText="1"/>
    </xf>
    <xf numFmtId="1" fontId="28" fillId="2" borderId="0" xfId="0" applyNumberFormat="1" applyFont="1" applyAlignment="1">
      <alignment vertical="center" wrapText="1"/>
    </xf>
    <xf numFmtId="0" fontId="28" fillId="0" borderId="12" xfId="23" applyFill="1" applyAlignment="1">
      <alignment horizontal="left" vertical="center" wrapText="1"/>
    </xf>
    <xf numFmtId="3" fontId="28" fillId="2" borderId="0" xfId="47" applyNumberFormat="1" applyFont="1" applyFill="1" applyBorder="1">
      <alignment horizontal="right"/>
    </xf>
    <xf numFmtId="166" fontId="28" fillId="14" borderId="10" xfId="46" applyAlignment="1">
      <alignment horizontal="left" vertical="center"/>
    </xf>
    <xf numFmtId="168" fontId="28" fillId="14" borderId="10" xfId="46" applyNumberFormat="1" applyAlignment="1">
      <alignment horizontal="right" vertical="center"/>
    </xf>
    <xf numFmtId="0" fontId="83" fillId="2" borderId="0" xfId="0" applyFont="1">
      <alignment vertical="top" wrapText="1"/>
    </xf>
    <xf numFmtId="0" fontId="63" fillId="2" borderId="0" xfId="0" applyFont="1">
      <alignment vertical="top" wrapText="1"/>
    </xf>
    <xf numFmtId="0" fontId="44" fillId="0" borderId="24" xfId="52" applyFont="1" applyBorder="1" applyAlignment="1">
      <alignment horizontal="left" vertical="top" wrapText="1"/>
    </xf>
    <xf numFmtId="0" fontId="44" fillId="2" borderId="25" xfId="0" applyFont="1" applyBorder="1" applyAlignment="1">
      <alignment vertical="center"/>
    </xf>
    <xf numFmtId="0" fontId="44" fillId="2" borderId="25" xfId="0" applyFont="1" applyBorder="1" applyAlignment="1">
      <alignment vertical="top"/>
    </xf>
    <xf numFmtId="0" fontId="45" fillId="2" borderId="24" xfId="0" applyFont="1" applyBorder="1" applyAlignment="1">
      <alignment vertical="center"/>
    </xf>
    <xf numFmtId="0" fontId="44" fillId="2" borderId="24" xfId="0" applyFont="1" applyBorder="1" applyAlignment="1">
      <alignment vertical="top"/>
    </xf>
    <xf numFmtId="0" fontId="44" fillId="2" borderId="24" xfId="0" applyFont="1" applyBorder="1" applyAlignment="1">
      <alignment vertical="center"/>
    </xf>
    <xf numFmtId="0" fontId="44" fillId="2" borderId="17" xfId="0" applyFont="1" applyBorder="1" applyAlignment="1">
      <alignment vertical="center" wrapText="1"/>
    </xf>
    <xf numFmtId="0" fontId="44" fillId="2" borderId="17" xfId="0" applyFont="1" applyBorder="1" applyAlignment="1">
      <alignment horizontal="left" vertical="center" wrapText="1"/>
    </xf>
    <xf numFmtId="3" fontId="28" fillId="2" borderId="12" xfId="40" applyNumberFormat="1" applyFont="1" applyFill="1" applyAlignment="1">
      <alignment vertical="top" wrapText="1"/>
    </xf>
    <xf numFmtId="3" fontId="28" fillId="0" borderId="12" xfId="40" applyNumberFormat="1" applyFont="1" applyFill="1" applyAlignment="1">
      <alignment vertical="top" wrapText="1"/>
    </xf>
    <xf numFmtId="0" fontId="0" fillId="2" borderId="0" xfId="0" applyAlignment="1">
      <alignment horizontal="right" wrapText="1"/>
    </xf>
    <xf numFmtId="0" fontId="38" fillId="0" borderId="0" xfId="21">
      <alignment horizontal="right"/>
    </xf>
    <xf numFmtId="0" fontId="66" fillId="2" borderId="0" xfId="0" applyFont="1" applyAlignment="1">
      <alignment horizontal="right" wrapText="1"/>
    </xf>
    <xf numFmtId="166" fontId="0" fillId="2" borderId="12" xfId="26" applyFont="1">
      <alignment horizontal="right" vertical="center"/>
    </xf>
    <xf numFmtId="0" fontId="0" fillId="2" borderId="0" xfId="0" applyAlignment="1">
      <alignment horizontal="left" vertical="top" wrapText="1"/>
    </xf>
    <xf numFmtId="0" fontId="45" fillId="2" borderId="0" xfId="0" applyFont="1">
      <alignment vertical="top" wrapText="1"/>
    </xf>
    <xf numFmtId="0" fontId="51" fillId="15" borderId="0" xfId="0" applyFont="1" applyFill="1" applyAlignment="1">
      <alignment horizontal="left" vertical="top" wrapText="1"/>
    </xf>
    <xf numFmtId="0" fontId="0" fillId="2" borderId="0" xfId="6" applyFont="1" applyFill="1" applyBorder="1">
      <alignment horizontal="left"/>
    </xf>
    <xf numFmtId="0" fontId="0" fillId="0" borderId="0" xfId="0" applyFill="1">
      <alignment vertical="top" wrapText="1"/>
    </xf>
    <xf numFmtId="0" fontId="37" fillId="0" borderId="0" xfId="6" applyFill="1" applyBorder="1">
      <alignment horizontal="left"/>
    </xf>
    <xf numFmtId="166" fontId="0" fillId="2" borderId="0" xfId="0" applyNumberFormat="1">
      <alignment vertical="top" wrapText="1"/>
    </xf>
    <xf numFmtId="0" fontId="37" fillId="2" borderId="0" xfId="6" applyFill="1" applyBorder="1" applyAlignment="1">
      <alignment horizontal="left" vertical="center"/>
    </xf>
    <xf numFmtId="0" fontId="44" fillId="0" borderId="11" xfId="38" applyFont="1" applyFill="1">
      <alignment horizontal="left"/>
    </xf>
    <xf numFmtId="1" fontId="44" fillId="2" borderId="0" xfId="47" applyNumberFormat="1" applyFont="1" applyFill="1" applyBorder="1" applyAlignment="1">
      <alignment horizontal="right" vertical="center"/>
    </xf>
    <xf numFmtId="0" fontId="44" fillId="2" borderId="0" xfId="0" applyFont="1" applyAlignment="1">
      <alignment vertical="center"/>
    </xf>
    <xf numFmtId="3" fontId="0" fillId="2" borderId="10" xfId="47" applyNumberFormat="1" applyFont="1" applyFill="1" applyAlignment="1">
      <alignment horizontal="right" vertical="center"/>
    </xf>
    <xf numFmtId="0" fontId="44" fillId="2" borderId="0" xfId="0" applyFont="1" applyAlignment="1">
      <alignment wrapText="1"/>
    </xf>
    <xf numFmtId="0" fontId="0" fillId="0" borderId="0" xfId="0" applyFill="1" applyAlignment="1">
      <alignment vertical="top"/>
    </xf>
    <xf numFmtId="0" fontId="0" fillId="0" borderId="0" xfId="23" applyFont="1" applyBorder="1" applyAlignment="1">
      <alignment horizontal="left" vertical="center" wrapText="1"/>
    </xf>
    <xf numFmtId="3" fontId="34" fillId="2" borderId="0" xfId="40" applyNumberFormat="1" applyFont="1" applyFill="1" applyBorder="1">
      <alignment horizontal="right" vertical="center"/>
    </xf>
    <xf numFmtId="0" fontId="0" fillId="0" borderId="25" xfId="23" applyFont="1" applyBorder="1" applyAlignment="1">
      <alignment horizontal="left" vertical="center" wrapText="1"/>
    </xf>
    <xf numFmtId="3" fontId="28" fillId="2" borderId="25" xfId="26" applyNumberFormat="1" applyBorder="1">
      <alignment horizontal="right" vertical="center"/>
    </xf>
    <xf numFmtId="0" fontId="20" fillId="2" borderId="0" xfId="0" applyFont="1" applyAlignment="1">
      <alignment horizontal="right" vertical="top" wrapText="1"/>
    </xf>
    <xf numFmtId="0" fontId="0" fillId="2" borderId="0" xfId="0" applyAlignment="1">
      <alignment horizontal="right" vertical="top" wrapText="1"/>
    </xf>
    <xf numFmtId="0" fontId="24" fillId="2" borderId="0" xfId="0" applyFont="1" applyAlignment="1">
      <alignment horizontal="right" vertical="top" wrapText="1"/>
    </xf>
    <xf numFmtId="0" fontId="48" fillId="2" borderId="15" xfId="0" applyFont="1" applyBorder="1" applyAlignment="1">
      <alignment horizontal="right" vertical="center"/>
    </xf>
    <xf numFmtId="0" fontId="48" fillId="2" borderId="15" xfId="0" applyFont="1" applyBorder="1" applyAlignment="1">
      <alignment horizontal="right" vertical="center" wrapText="1"/>
    </xf>
    <xf numFmtId="10" fontId="20" fillId="2" borderId="0" xfId="0" applyNumberFormat="1" applyFont="1" applyAlignment="1">
      <alignment horizontal="right" vertical="top" wrapText="1"/>
    </xf>
    <xf numFmtId="0" fontId="52" fillId="2" borderId="0" xfId="0" applyFont="1" applyAlignment="1">
      <alignment horizontal="right" vertical="top" wrapText="1"/>
    </xf>
    <xf numFmtId="0" fontId="69" fillId="2" borderId="0" xfId="0" applyFont="1" applyAlignment="1">
      <alignment horizontal="left" vertical="top" wrapText="1"/>
    </xf>
    <xf numFmtId="0" fontId="0" fillId="2" borderId="18" xfId="0" applyBorder="1" applyAlignment="1">
      <alignment vertical="center" wrapText="1"/>
    </xf>
    <xf numFmtId="0" fontId="27" fillId="2" borderId="18" xfId="24" applyBorder="1" applyAlignment="1">
      <alignment horizontal="left" vertical="center"/>
    </xf>
    <xf numFmtId="0" fontId="92" fillId="2" borderId="0" xfId="0" applyFont="1" applyAlignment="1">
      <alignment vertical="center" wrapText="1"/>
    </xf>
    <xf numFmtId="0" fontId="39" fillId="2" borderId="0" xfId="39" applyFill="1" applyAlignment="1">
      <alignment vertical="top" wrapText="1"/>
    </xf>
    <xf numFmtId="0" fontId="46" fillId="0" borderId="0" xfId="23" applyFont="1" applyBorder="1">
      <alignment horizontal="left" vertical="top" wrapText="1"/>
    </xf>
    <xf numFmtId="0" fontId="46" fillId="2" borderId="0" xfId="31" applyFont="1" applyAlignment="1">
      <alignment horizontal="left" vertical="top" wrapText="1"/>
    </xf>
    <xf numFmtId="0" fontId="39" fillId="0" borderId="0" xfId="39" applyAlignment="1">
      <alignment horizontal="left" vertical="center" wrapText="1"/>
    </xf>
    <xf numFmtId="0" fontId="28" fillId="2" borderId="13" xfId="0" applyFont="1" applyBorder="1" applyAlignment="1">
      <alignment horizontal="left" vertical="center" wrapText="1"/>
    </xf>
    <xf numFmtId="0" fontId="0" fillId="0" borderId="44" xfId="23" applyFont="1" applyBorder="1" applyAlignment="1">
      <alignment horizontal="left" vertical="center" wrapText="1"/>
    </xf>
    <xf numFmtId="3" fontId="28" fillId="2" borderId="44" xfId="40" applyNumberFormat="1" applyFont="1" applyFill="1" applyBorder="1">
      <alignment horizontal="right" vertical="center"/>
    </xf>
    <xf numFmtId="3" fontId="28" fillId="2" borderId="44" xfId="26" applyNumberFormat="1" applyBorder="1">
      <alignment horizontal="right" vertical="center"/>
    </xf>
    <xf numFmtId="0" fontId="28" fillId="0" borderId="45" xfId="23" applyBorder="1" applyAlignment="1">
      <alignment horizontal="left" vertical="center" wrapText="1"/>
    </xf>
    <xf numFmtId="3" fontId="28" fillId="2" borderId="45" xfId="40" applyNumberFormat="1" applyFont="1" applyFill="1" applyBorder="1">
      <alignment horizontal="right" vertical="center"/>
    </xf>
    <xf numFmtId="3" fontId="28" fillId="2" borderId="45" xfId="26" applyNumberFormat="1" applyBorder="1">
      <alignment horizontal="right" vertical="center"/>
    </xf>
    <xf numFmtId="0" fontId="0" fillId="0" borderId="10" xfId="23" applyFont="1" applyBorder="1" applyAlignment="1">
      <alignment horizontal="left" vertical="center" wrapText="1"/>
    </xf>
    <xf numFmtId="3" fontId="28" fillId="2" borderId="25" xfId="40" applyNumberFormat="1" applyFont="1" applyFill="1" applyBorder="1">
      <alignment horizontal="right" vertical="center"/>
    </xf>
    <xf numFmtId="168" fontId="0" fillId="2" borderId="17" xfId="40" applyNumberFormat="1" applyFont="1" applyFill="1" applyBorder="1">
      <alignment horizontal="right" vertical="center"/>
    </xf>
    <xf numFmtId="168" fontId="28" fillId="2" borderId="17" xfId="40" applyNumberFormat="1" applyFont="1" applyFill="1" applyBorder="1">
      <alignment horizontal="right" vertical="center"/>
    </xf>
    <xf numFmtId="168" fontId="28" fillId="2" borderId="17" xfId="26" applyNumberFormat="1" applyBorder="1">
      <alignment horizontal="right" vertical="center"/>
    </xf>
    <xf numFmtId="168" fontId="28" fillId="2" borderId="10" xfId="40" applyNumberFormat="1" applyFont="1" applyFill="1" applyBorder="1">
      <alignment horizontal="right" vertical="center"/>
    </xf>
    <xf numFmtId="168" fontId="28" fillId="2" borderId="10" xfId="26" applyNumberFormat="1" applyBorder="1">
      <alignment horizontal="right" vertical="center"/>
    </xf>
    <xf numFmtId="168" fontId="0" fillId="2" borderId="0" xfId="40" applyNumberFormat="1" applyFont="1" applyFill="1" applyBorder="1">
      <alignment horizontal="right" vertical="center"/>
    </xf>
    <xf numFmtId="0" fontId="0" fillId="0" borderId="18" xfId="23" applyFont="1" applyBorder="1" applyAlignment="1">
      <alignment horizontal="left" vertical="center" wrapText="1"/>
    </xf>
    <xf numFmtId="3" fontId="34" fillId="2" borderId="18" xfId="40" applyNumberFormat="1" applyFont="1" applyFill="1" applyBorder="1">
      <alignment horizontal="right" vertical="center"/>
    </xf>
    <xf numFmtId="0" fontId="29" fillId="0" borderId="9" xfId="23" applyFont="1" applyBorder="1" applyAlignment="1">
      <alignment horizontal="left" vertical="center" wrapText="1"/>
    </xf>
    <xf numFmtId="3" fontId="0" fillId="2" borderId="12" xfId="40" applyNumberFormat="1" applyFont="1" applyFill="1">
      <alignment horizontal="right" vertical="center"/>
    </xf>
    <xf numFmtId="1" fontId="0" fillId="2" borderId="12" xfId="40" applyNumberFormat="1" applyFont="1" applyFill="1">
      <alignment horizontal="right" vertical="center"/>
    </xf>
    <xf numFmtId="1" fontId="0" fillId="14" borderId="10" xfId="46" applyNumberFormat="1" applyFont="1" applyAlignment="1">
      <alignment horizontal="right" vertical="center"/>
    </xf>
    <xf numFmtId="166" fontId="0" fillId="2" borderId="9" xfId="43" applyFont="1" applyFill="1">
      <alignment horizontal="right" vertical="center"/>
    </xf>
    <xf numFmtId="0" fontId="93" fillId="2" borderId="0" xfId="0" applyFont="1">
      <alignment vertical="top" wrapText="1"/>
    </xf>
    <xf numFmtId="0" fontId="29" fillId="2" borderId="29" xfId="38" applyFill="1" applyBorder="1" applyAlignment="1"/>
    <xf numFmtId="166" fontId="0" fillId="14" borderId="10" xfId="46" applyFont="1" applyAlignment="1">
      <alignment horizontal="left" vertical="center" wrapText="1"/>
    </xf>
    <xf numFmtId="1" fontId="0" fillId="2" borderId="12" xfId="26" applyNumberFormat="1" applyFont="1">
      <alignment horizontal="right" vertical="center"/>
    </xf>
    <xf numFmtId="2" fontId="0" fillId="0" borderId="25" xfId="23" applyNumberFormat="1" applyFont="1" applyBorder="1" applyAlignment="1">
      <alignment horizontal="left" vertical="center" wrapText="1"/>
    </xf>
    <xf numFmtId="2" fontId="0" fillId="0" borderId="17" xfId="41" applyNumberFormat="1" applyFont="1" applyBorder="1" applyAlignment="1">
      <alignment horizontal="left" vertical="center" wrapText="1"/>
    </xf>
    <xf numFmtId="2" fontId="0" fillId="0" borderId="0" xfId="41" applyNumberFormat="1" applyFont="1" applyBorder="1" applyAlignment="1">
      <alignment horizontal="left" vertical="center" wrapText="1"/>
    </xf>
    <xf numFmtId="1" fontId="0" fillId="2" borderId="10" xfId="47" applyNumberFormat="1" applyFont="1" applyFill="1" applyAlignment="1">
      <alignment horizontal="right" vertical="center"/>
    </xf>
    <xf numFmtId="0" fontId="94" fillId="0" borderId="0" xfId="39" applyFont="1" applyAlignment="1">
      <alignment vertical="top" wrapText="1"/>
    </xf>
    <xf numFmtId="0" fontId="29" fillId="2" borderId="11" xfId="22" applyFill="1" applyAlignment="1">
      <alignment horizontal="right"/>
    </xf>
    <xf numFmtId="0" fontId="45" fillId="15" borderId="15" xfId="0" applyFont="1" applyFill="1" applyBorder="1" applyAlignment="1">
      <alignment horizontal="right" vertical="center"/>
    </xf>
    <xf numFmtId="0" fontId="95" fillId="0" borderId="0" xfId="39" applyFont="1">
      <alignment horizontal="left" vertical="top" wrapText="1"/>
    </xf>
    <xf numFmtId="0" fontId="34" fillId="0" borderId="0" xfId="23" applyFont="1" applyBorder="1" applyAlignment="1">
      <alignment horizontal="right" vertical="center" wrapText="1"/>
    </xf>
    <xf numFmtId="0" fontId="93" fillId="2" borderId="0" xfId="0" applyFont="1" applyAlignment="1">
      <alignment horizontal="left" vertical="top" wrapText="1"/>
    </xf>
    <xf numFmtId="0" fontId="95" fillId="2" borderId="0" xfId="39" applyFont="1" applyFill="1">
      <alignment horizontal="left" vertical="top" wrapText="1"/>
    </xf>
    <xf numFmtId="0" fontId="0" fillId="0" borderId="13" xfId="23" applyFont="1" applyBorder="1" applyAlignment="1">
      <alignment horizontal="left" vertical="center" wrapText="1"/>
    </xf>
    <xf numFmtId="0" fontId="0" fillId="0" borderId="17" xfId="41" applyFont="1" applyBorder="1" applyAlignment="1">
      <alignment horizontal="left" vertical="center" wrapText="1"/>
    </xf>
    <xf numFmtId="0" fontId="0" fillId="0" borderId="13" xfId="41" applyFont="1" applyBorder="1" applyAlignment="1">
      <alignment horizontal="left" vertical="center" wrapText="1"/>
    </xf>
    <xf numFmtId="0" fontId="0" fillId="0" borderId="25" xfId="41" applyFont="1" applyBorder="1" applyAlignment="1">
      <alignment horizontal="left" vertical="center" wrapText="1"/>
    </xf>
    <xf numFmtId="0" fontId="0" fillId="0" borderId="24" xfId="41" applyFont="1" applyBorder="1" applyAlignment="1">
      <alignment horizontal="left" vertical="center" wrapText="1"/>
    </xf>
    <xf numFmtId="3" fontId="0" fillId="2" borderId="12" xfId="26" applyNumberFormat="1" applyFont="1">
      <alignment horizontal="right" vertical="center"/>
    </xf>
    <xf numFmtId="1" fontId="0" fillId="0" borderId="25" xfId="47" applyNumberFormat="1" applyFont="1" applyFill="1" applyBorder="1" applyAlignment="1">
      <alignment horizontal="right" vertical="center"/>
    </xf>
    <xf numFmtId="1" fontId="0" fillId="0" borderId="24" xfId="47" applyNumberFormat="1" applyFont="1" applyFill="1" applyBorder="1" applyAlignment="1">
      <alignment horizontal="right" vertical="center"/>
    </xf>
    <xf numFmtId="1" fontId="0" fillId="0" borderId="17" xfId="47" applyNumberFormat="1" applyFont="1" applyFill="1" applyBorder="1" applyAlignment="1">
      <alignment horizontal="right" vertical="center"/>
    </xf>
    <xf numFmtId="1" fontId="0" fillId="14" borderId="13" xfId="46" applyNumberFormat="1" applyFont="1" applyBorder="1" applyAlignment="1">
      <alignment horizontal="right" vertical="center"/>
    </xf>
    <xf numFmtId="0" fontId="97" fillId="0" borderId="0" xfId="41" applyFont="1" applyBorder="1" applyAlignment="1">
      <alignment horizontal="left" vertical="top"/>
    </xf>
    <xf numFmtId="0" fontId="97" fillId="2" borderId="0" xfId="0" applyFont="1">
      <alignment vertical="top" wrapText="1"/>
    </xf>
    <xf numFmtId="0" fontId="98" fillId="2" borderId="0" xfId="23" applyFont="1" applyFill="1" applyBorder="1">
      <alignment horizontal="left" vertical="top" wrapText="1"/>
    </xf>
    <xf numFmtId="0" fontId="97" fillId="2" borderId="0" xfId="0" applyFont="1" applyAlignment="1">
      <alignment vertical="center" wrapText="1"/>
    </xf>
    <xf numFmtId="0" fontId="95" fillId="0" borderId="0" xfId="39" applyFont="1" applyAlignment="1">
      <alignment vertical="top" wrapText="1"/>
    </xf>
    <xf numFmtId="0" fontId="90" fillId="0" borderId="0" xfId="39" applyFont="1" applyAlignment="1">
      <alignment vertical="top" wrapText="1"/>
    </xf>
    <xf numFmtId="0" fontId="101" fillId="2" borderId="0" xfId="0" applyFont="1" applyAlignment="1">
      <alignment horizontal="left" vertical="center" wrapText="1" readingOrder="1"/>
    </xf>
    <xf numFmtId="0" fontId="70" fillId="2" borderId="0" xfId="0" applyFont="1" applyAlignment="1">
      <alignment vertical="top"/>
    </xf>
    <xf numFmtId="0" fontId="98" fillId="2" borderId="0" xfId="31" applyFont="1" applyAlignment="1">
      <alignment horizontal="left" vertical="top" wrapText="1"/>
    </xf>
    <xf numFmtId="0" fontId="45" fillId="2" borderId="11" xfId="38" applyFont="1" applyFill="1" applyAlignment="1">
      <alignment horizontal="right"/>
    </xf>
    <xf numFmtId="0" fontId="95" fillId="17" borderId="0" xfId="0" applyFont="1" applyFill="1" applyAlignment="1">
      <alignment horizontal="left" vertical="center"/>
    </xf>
    <xf numFmtId="0" fontId="27" fillId="2" borderId="25" xfId="24" applyBorder="1" applyAlignment="1">
      <alignment horizontal="left" vertical="center"/>
    </xf>
    <xf numFmtId="0" fontId="68" fillId="2" borderId="0" xfId="0" applyFont="1" applyAlignment="1">
      <alignment vertical="top"/>
    </xf>
    <xf numFmtId="0" fontId="98" fillId="2" borderId="0" xfId="0" applyFont="1" applyAlignment="1">
      <alignment horizontal="left" vertical="top" wrapText="1"/>
    </xf>
    <xf numFmtId="0" fontId="97" fillId="2" borderId="0" xfId="41" applyFont="1" applyFill="1" applyBorder="1" applyAlignment="1">
      <alignment vertical="top" wrapText="1"/>
    </xf>
    <xf numFmtId="0" fontId="104" fillId="2" borderId="0" xfId="0" applyFont="1">
      <alignment vertical="top" wrapText="1"/>
    </xf>
    <xf numFmtId="0" fontId="105" fillId="2" borderId="0" xfId="0" applyFont="1">
      <alignment vertical="top" wrapText="1"/>
    </xf>
    <xf numFmtId="0" fontId="28" fillId="0" borderId="25" xfId="23" applyBorder="1" applyAlignment="1">
      <alignment horizontal="left" vertical="center" wrapText="1"/>
    </xf>
    <xf numFmtId="0" fontId="0" fillId="2" borderId="0" xfId="0" applyAlignment="1">
      <alignment horizontal="center" vertical="center" wrapText="1"/>
    </xf>
    <xf numFmtId="0" fontId="91" fillId="2" borderId="0" xfId="0" applyFont="1" applyAlignment="1">
      <alignment vertical="center"/>
    </xf>
    <xf numFmtId="0" fontId="106" fillId="2" borderId="0" xfId="0" applyFont="1" applyAlignment="1">
      <alignment horizontal="center" vertical="center" wrapText="1"/>
    </xf>
    <xf numFmtId="0" fontId="45" fillId="0" borderId="11" xfId="38" applyFont="1" applyAlignment="1">
      <alignment vertical="center"/>
    </xf>
    <xf numFmtId="0" fontId="45" fillId="2" borderId="11" xfId="0" applyFont="1" applyBorder="1" applyAlignment="1">
      <alignment horizontal="center" vertical="center" wrapText="1"/>
    </xf>
    <xf numFmtId="0" fontId="45" fillId="2" borderId="11" xfId="0" applyFont="1" applyBorder="1" applyAlignment="1">
      <alignment vertical="center" wrapText="1"/>
    </xf>
    <xf numFmtId="0" fontId="108" fillId="2" borderId="0" xfId="0" applyFont="1" applyAlignment="1">
      <alignment horizontal="center" vertical="center" wrapText="1"/>
    </xf>
    <xf numFmtId="0" fontId="28" fillId="0" borderId="24" xfId="23" applyBorder="1" applyAlignment="1">
      <alignment horizontal="left" vertical="center" wrapText="1"/>
    </xf>
    <xf numFmtId="0" fontId="97" fillId="2" borderId="0" xfId="31" applyFont="1" applyAlignment="1">
      <alignment horizontal="left" vertical="top" wrapText="1"/>
    </xf>
    <xf numFmtId="0" fontId="98" fillId="2" borderId="0" xfId="31" applyFont="1" applyAlignment="1">
      <alignment vertical="top" wrapText="1"/>
    </xf>
    <xf numFmtId="0" fontId="69" fillId="2" borderId="0" xfId="31" applyFont="1" applyAlignment="1">
      <alignment horizontal="left" vertical="top" wrapText="1"/>
    </xf>
    <xf numFmtId="0" fontId="102" fillId="2" borderId="0" xfId="0" applyFont="1">
      <alignment vertical="top" wrapText="1"/>
    </xf>
    <xf numFmtId="0" fontId="0" fillId="2" borderId="25" xfId="38" applyFont="1" applyFill="1" applyBorder="1" applyAlignment="1">
      <alignment horizontal="left" vertical="center"/>
    </xf>
    <xf numFmtId="0" fontId="0" fillId="2" borderId="24" xfId="38" applyFont="1" applyFill="1" applyBorder="1" applyAlignment="1">
      <alignment horizontal="left" vertical="center"/>
    </xf>
    <xf numFmtId="0" fontId="97" fillId="2" borderId="0" xfId="0" applyFont="1" applyAlignment="1">
      <alignment horizontal="left" vertical="top" wrapText="1"/>
    </xf>
    <xf numFmtId="2" fontId="29" fillId="0" borderId="0" xfId="25" applyBorder="1" applyAlignment="1">
      <alignment horizontal="left" vertical="center"/>
    </xf>
    <xf numFmtId="168" fontId="96" fillId="2" borderId="9" xfId="43" applyNumberFormat="1" applyFont="1" applyFill="1">
      <alignment horizontal="right" vertical="center"/>
    </xf>
    <xf numFmtId="0" fontId="91" fillId="2" borderId="0" xfId="39" applyFont="1" applyFill="1">
      <alignment horizontal="left" vertical="top" wrapText="1"/>
    </xf>
    <xf numFmtId="0" fontId="45" fillId="0" borderId="11" xfId="38" applyFont="1" applyFill="1" applyAlignment="1">
      <alignment horizontal="right"/>
    </xf>
    <xf numFmtId="0" fontId="91" fillId="2" borderId="0" xfId="0" applyFont="1">
      <alignment vertical="top" wrapText="1"/>
    </xf>
    <xf numFmtId="0" fontId="100" fillId="2" borderId="0" xfId="0" applyFont="1">
      <alignment vertical="top" wrapText="1"/>
    </xf>
    <xf numFmtId="3" fontId="0" fillId="14" borderId="12" xfId="23" applyNumberFormat="1" applyFont="1" applyFill="1" applyAlignment="1">
      <alignment horizontal="left" vertical="center" wrapText="1"/>
    </xf>
    <xf numFmtId="0" fontId="70" fillId="2" borderId="0" xfId="0" applyFont="1" applyAlignment="1">
      <alignment vertical="center" wrapText="1"/>
    </xf>
    <xf numFmtId="166" fontId="96" fillId="18" borderId="0" xfId="0" applyNumberFormat="1" applyFont="1" applyFill="1" applyAlignment="1">
      <alignment horizontal="right" vertical="center"/>
    </xf>
    <xf numFmtId="2" fontId="70" fillId="0" borderId="18" xfId="25" applyFont="1" applyBorder="1" applyAlignment="1">
      <alignment horizontal="left" vertical="center"/>
    </xf>
    <xf numFmtId="0" fontId="69" fillId="0" borderId="0" xfId="39" applyFont="1">
      <alignment horizontal="left" vertical="top" wrapText="1"/>
    </xf>
    <xf numFmtId="0" fontId="45" fillId="2" borderId="0" xfId="0" applyFont="1" applyAlignment="1">
      <alignment vertical="center" wrapText="1"/>
    </xf>
    <xf numFmtId="0" fontId="99" fillId="2" borderId="0" xfId="0" applyFont="1" applyAlignment="1">
      <alignment horizontal="left" vertical="top" wrapText="1"/>
    </xf>
    <xf numFmtId="0" fontId="44" fillId="2" borderId="0" xfId="0" applyFont="1" applyAlignment="1">
      <alignment horizontal="left" vertical="center" wrapText="1"/>
    </xf>
    <xf numFmtId="0" fontId="44" fillId="2" borderId="24" xfId="0" applyFont="1" applyBorder="1" applyAlignment="1">
      <alignment horizontal="left" vertical="center" wrapText="1"/>
    </xf>
    <xf numFmtId="0" fontId="0" fillId="2" borderId="0" xfId="0" applyAlignment="1">
      <alignment horizontal="left" vertical="center" wrapText="1"/>
    </xf>
    <xf numFmtId="171" fontId="28" fillId="2" borderId="0" xfId="0" applyNumberFormat="1" applyFont="1">
      <alignment vertical="top" wrapText="1"/>
    </xf>
    <xf numFmtId="0" fontId="0" fillId="2" borderId="25" xfId="0" applyBorder="1" applyAlignment="1">
      <alignment horizontal="left" vertical="center" wrapText="1"/>
    </xf>
    <xf numFmtId="0" fontId="0" fillId="2" borderId="24" xfId="0" applyBorder="1" applyAlignment="1">
      <alignment horizontal="left" vertical="center" wrapText="1"/>
    </xf>
    <xf numFmtId="0" fontId="48" fillId="2" borderId="26" xfId="38" applyFont="1" applyFill="1" applyBorder="1" applyAlignment="1">
      <alignment horizontal="left" vertical="center"/>
    </xf>
    <xf numFmtId="0" fontId="48" fillId="2" borderId="11" xfId="38" applyFont="1" applyFill="1" applyAlignment="1">
      <alignment horizontal="left" vertical="center"/>
    </xf>
    <xf numFmtId="0" fontId="45" fillId="0" borderId="11" xfId="42" applyFont="1" applyAlignment="1">
      <alignment horizontal="center" vertical="center" wrapText="1"/>
    </xf>
    <xf numFmtId="0" fontId="111" fillId="0" borderId="0" xfId="39" applyFont="1" applyAlignment="1">
      <alignment vertical="top"/>
    </xf>
    <xf numFmtId="0" fontId="44" fillId="0" borderId="10" xfId="41" applyFont="1" applyAlignment="1">
      <alignment horizontal="left" vertical="center" wrapText="1"/>
    </xf>
    <xf numFmtId="0" fontId="0" fillId="2" borderId="0" xfId="0" applyAlignment="1">
      <alignment horizontal="right" vertical="center" wrapText="1"/>
    </xf>
    <xf numFmtId="0" fontId="71" fillId="0" borderId="0" xfId="0" applyFont="1" applyFill="1" applyAlignment="1">
      <alignment vertical="center"/>
    </xf>
    <xf numFmtId="166" fontId="44" fillId="2" borderId="12" xfId="26" applyFont="1">
      <alignment horizontal="right" vertical="center"/>
    </xf>
    <xf numFmtId="166" fontId="44" fillId="14" borderId="9" xfId="27" applyFont="1">
      <alignment horizontal="right" vertical="center"/>
    </xf>
    <xf numFmtId="0" fontId="111" fillId="0" borderId="0" xfId="39" applyFont="1">
      <alignment horizontal="left" vertical="top" wrapText="1"/>
    </xf>
    <xf numFmtId="0" fontId="91" fillId="0" borderId="0" xfId="39" applyFont="1">
      <alignment horizontal="left" vertical="top" wrapText="1"/>
    </xf>
    <xf numFmtId="0" fontId="44" fillId="2" borderId="0" xfId="0" applyFont="1" applyAlignment="1">
      <alignment horizontal="center" vertical="top" wrapText="1"/>
    </xf>
    <xf numFmtId="0" fontId="45" fillId="0" borderId="11" xfId="42" applyFont="1" applyAlignment="1">
      <alignment horizontal="right" vertical="center" wrapText="1"/>
    </xf>
    <xf numFmtId="0" fontId="28" fillId="2" borderId="24" xfId="41" applyFill="1" applyBorder="1" applyAlignment="1">
      <alignment horizontal="left" vertical="center" wrapText="1"/>
    </xf>
    <xf numFmtId="0" fontId="45" fillId="0" borderId="48" xfId="38" applyFont="1" applyFill="1" applyBorder="1" applyAlignment="1">
      <alignment horizontal="center" vertical="center"/>
    </xf>
    <xf numFmtId="0" fontId="44" fillId="2" borderId="24" xfId="23" applyFont="1" applyFill="1" applyBorder="1" applyAlignment="1">
      <alignment horizontal="left" vertical="center" wrapText="1"/>
    </xf>
    <xf numFmtId="0" fontId="44" fillId="2" borderId="24" xfId="0" applyFont="1" applyBorder="1" applyAlignment="1">
      <alignment vertical="center" wrapText="1"/>
    </xf>
    <xf numFmtId="0" fontId="45" fillId="21" borderId="25" xfId="0" applyFont="1" applyFill="1" applyBorder="1" applyAlignment="1">
      <alignment vertical="center" wrapText="1"/>
    </xf>
    <xf numFmtId="0" fontId="107" fillId="2" borderId="0" xfId="0" applyFont="1" applyAlignment="1">
      <alignment horizontal="left" vertical="center" wrapText="1"/>
    </xf>
    <xf numFmtId="0" fontId="107" fillId="2" borderId="0" xfId="0" applyFont="1" applyAlignment="1">
      <alignment horizontal="center" vertical="center" wrapText="1"/>
    </xf>
    <xf numFmtId="0" fontId="69" fillId="2" borderId="0" xfId="0" applyFont="1" applyAlignment="1">
      <alignment horizontal="left" vertical="center" wrapText="1"/>
    </xf>
    <xf numFmtId="0" fontId="45" fillId="21" borderId="25" xfId="0" applyFont="1" applyFill="1" applyBorder="1" applyAlignment="1">
      <alignment vertical="center"/>
    </xf>
    <xf numFmtId="0" fontId="45" fillId="21" borderId="24" xfId="0" applyFont="1" applyFill="1" applyBorder="1" applyAlignment="1">
      <alignment vertical="center"/>
    </xf>
    <xf numFmtId="0" fontId="45" fillId="21" borderId="24" xfId="0" applyFont="1" applyFill="1" applyBorder="1" applyAlignment="1">
      <alignment horizontal="left" vertical="center"/>
    </xf>
    <xf numFmtId="0" fontId="44" fillId="0" borderId="24" xfId="0" applyFont="1" applyFill="1" applyBorder="1" applyAlignment="1">
      <alignment horizontal="left" vertical="center" wrapText="1"/>
    </xf>
    <xf numFmtId="0" fontId="44" fillId="0" borderId="24" xfId="0" applyFont="1" applyFill="1" applyBorder="1" applyAlignment="1">
      <alignment vertical="center" wrapText="1"/>
    </xf>
    <xf numFmtId="0" fontId="44" fillId="0" borderId="24" xfId="0" quotePrefix="1" applyFont="1" applyFill="1" applyBorder="1" applyAlignment="1">
      <alignment vertical="center" wrapText="1"/>
    </xf>
    <xf numFmtId="0" fontId="44" fillId="2" borderId="17" xfId="41" applyFont="1" applyFill="1" applyBorder="1" applyAlignment="1">
      <alignment horizontal="left" vertical="center" wrapText="1"/>
    </xf>
    <xf numFmtId="0" fontId="44" fillId="0" borderId="12" xfId="41" applyFont="1" applyBorder="1">
      <alignment horizontal="left" vertical="top" wrapText="1"/>
    </xf>
    <xf numFmtId="0" fontId="96" fillId="0" borderId="12" xfId="23" applyFont="1">
      <alignment horizontal="left" vertical="top" wrapText="1"/>
    </xf>
    <xf numFmtId="0" fontId="44" fillId="0" borderId="12" xfId="23" quotePrefix="1" applyFont="1">
      <alignment horizontal="left" vertical="top" wrapText="1"/>
    </xf>
    <xf numFmtId="0" fontId="45" fillId="11" borderId="12" xfId="32" applyFont="1" applyFill="1" applyAlignment="1">
      <alignment vertical="center"/>
    </xf>
    <xf numFmtId="0" fontId="45" fillId="11" borderId="12" xfId="32" applyFont="1" applyFill="1"/>
    <xf numFmtId="0" fontId="69" fillId="2" borderId="0" xfId="0" applyFont="1" applyAlignment="1">
      <alignment vertical="center" wrapText="1"/>
    </xf>
    <xf numFmtId="0" fontId="91" fillId="0" borderId="12" xfId="23" applyFont="1">
      <alignment horizontal="left" vertical="top" wrapText="1"/>
    </xf>
    <xf numFmtId="0" fontId="44" fillId="0" borderId="0" xfId="23" quotePrefix="1" applyFont="1" applyBorder="1">
      <alignment horizontal="left" vertical="top" wrapText="1"/>
    </xf>
    <xf numFmtId="0" fontId="44" fillId="0" borderId="0" xfId="23" applyFont="1" applyBorder="1">
      <alignment horizontal="left" vertical="top" wrapText="1"/>
    </xf>
    <xf numFmtId="0" fontId="96" fillId="0" borderId="0" xfId="23" applyFont="1" applyBorder="1">
      <alignment horizontal="left" vertical="top" wrapText="1"/>
    </xf>
    <xf numFmtId="16" fontId="44" fillId="0" borderId="12" xfId="23" quotePrefix="1" applyNumberFormat="1" applyFont="1">
      <alignment horizontal="left" vertical="top" wrapText="1"/>
    </xf>
    <xf numFmtId="16" fontId="44" fillId="0" borderId="17" xfId="23" quotePrefix="1" applyNumberFormat="1" applyFont="1" applyBorder="1">
      <alignment horizontal="left" vertical="top" wrapText="1"/>
    </xf>
    <xf numFmtId="16" fontId="44" fillId="0" borderId="18" xfId="23" quotePrefix="1" applyNumberFormat="1" applyFont="1" applyBorder="1">
      <alignment horizontal="left" vertical="top" wrapText="1"/>
    </xf>
    <xf numFmtId="0" fontId="44" fillId="0" borderId="18" xfId="23" applyFont="1" applyBorder="1">
      <alignment horizontal="left" vertical="top" wrapText="1"/>
    </xf>
    <xf numFmtId="0" fontId="96" fillId="0" borderId="18" xfId="23" applyFont="1" applyBorder="1">
      <alignment horizontal="left" vertical="top" wrapText="1"/>
    </xf>
    <xf numFmtId="0" fontId="45" fillId="2" borderId="0" xfId="32" applyFont="1" applyBorder="1"/>
    <xf numFmtId="16" fontId="44" fillId="0" borderId="0" xfId="23" quotePrefix="1" applyNumberFormat="1" applyFont="1" applyBorder="1">
      <alignment horizontal="left" vertical="top" wrapText="1"/>
    </xf>
    <xf numFmtId="0" fontId="96" fillId="0" borderId="13" xfId="41" applyFont="1" applyBorder="1">
      <alignment horizontal="left" vertical="top" wrapText="1"/>
    </xf>
    <xf numFmtId="0" fontId="45" fillId="11" borderId="24" xfId="23" quotePrefix="1" applyFont="1" applyFill="1" applyBorder="1" applyAlignment="1">
      <alignment horizontal="left" vertical="center"/>
    </xf>
    <xf numFmtId="0" fontId="44" fillId="11" borderId="24" xfId="23" applyFont="1" applyFill="1" applyBorder="1" applyAlignment="1">
      <alignment horizontal="left" vertical="center" wrapText="1"/>
    </xf>
    <xf numFmtId="0" fontId="91" fillId="11" borderId="24" xfId="23" applyFont="1" applyFill="1" applyBorder="1" applyAlignment="1">
      <alignment horizontal="left" vertical="center" wrapText="1"/>
    </xf>
    <xf numFmtId="0" fontId="44" fillId="0" borderId="13" xfId="23" applyFont="1" applyBorder="1">
      <alignment horizontal="left" vertical="top" wrapText="1"/>
    </xf>
    <xf numFmtId="0" fontId="45" fillId="11" borderId="24" xfId="32" applyFont="1" applyFill="1" applyBorder="1"/>
    <xf numFmtId="0" fontId="44" fillId="11" borderId="24" xfId="23" applyFont="1" applyFill="1" applyBorder="1">
      <alignment horizontal="left" vertical="top" wrapText="1"/>
    </xf>
    <xf numFmtId="0" fontId="45" fillId="11" borderId="24" xfId="32" applyFont="1" applyFill="1" applyBorder="1" applyAlignment="1">
      <alignment vertical="center"/>
    </xf>
    <xf numFmtId="0" fontId="44" fillId="11" borderId="12" xfId="23" applyFont="1" applyFill="1" applyAlignment="1">
      <alignment horizontal="left" vertical="center" wrapText="1"/>
    </xf>
    <xf numFmtId="0" fontId="45" fillId="11" borderId="12" xfId="23" applyFont="1" applyFill="1" applyAlignment="1">
      <alignment horizontal="left" vertical="center" wrapText="1"/>
    </xf>
    <xf numFmtId="0" fontId="45" fillId="11" borderId="24" xfId="23" applyFont="1" applyFill="1" applyBorder="1" applyAlignment="1">
      <alignment horizontal="left" vertical="center" wrapText="1"/>
    </xf>
    <xf numFmtId="0" fontId="44" fillId="0" borderId="17" xfId="41" applyFont="1" applyBorder="1">
      <alignment horizontal="left" vertical="top" wrapText="1"/>
    </xf>
    <xf numFmtId="0" fontId="113" fillId="2" borderId="0" xfId="39" applyFont="1" applyFill="1">
      <alignment horizontal="left" vertical="top" wrapText="1"/>
    </xf>
    <xf numFmtId="0" fontId="0" fillId="0" borderId="25" xfId="23" applyFont="1" applyBorder="1" applyAlignment="1">
      <alignment vertical="center" wrapText="1"/>
    </xf>
    <xf numFmtId="0" fontId="27" fillId="2" borderId="17" xfId="24" quotePrefix="1" applyBorder="1" applyAlignment="1">
      <alignment horizontal="left" vertical="center"/>
    </xf>
    <xf numFmtId="0" fontId="0" fillId="0" borderId="0" xfId="0" applyFill="1" applyAlignment="1">
      <alignment vertical="center"/>
    </xf>
    <xf numFmtId="0" fontId="29" fillId="2" borderId="0" xfId="0" applyFont="1" applyAlignment="1">
      <alignment vertical="top"/>
    </xf>
    <xf numFmtId="0" fontId="44" fillId="0" borderId="0" xfId="23" applyFont="1" applyBorder="1" applyAlignment="1">
      <alignment horizontal="left" vertical="top"/>
    </xf>
    <xf numFmtId="0" fontId="95" fillId="2" borderId="0" xfId="39" applyFont="1" applyFill="1" applyAlignment="1">
      <alignment vertical="top"/>
    </xf>
    <xf numFmtId="9" fontId="0" fillId="2" borderId="25" xfId="0" applyNumberFormat="1" applyBorder="1" applyAlignment="1">
      <alignment horizontal="right" vertical="center" wrapText="1"/>
    </xf>
    <xf numFmtId="0" fontId="29" fillId="0" borderId="11" xfId="38" applyFill="1" applyAlignment="1">
      <alignment horizontal="right" vertical="center"/>
    </xf>
    <xf numFmtId="169" fontId="0" fillId="2" borderId="24" xfId="0" applyNumberFormat="1" applyBorder="1" applyAlignment="1">
      <alignment horizontal="right" vertical="center" wrapText="1"/>
    </xf>
    <xf numFmtId="9" fontId="0" fillId="2" borderId="24" xfId="0" applyNumberFormat="1" applyBorder="1" applyAlignment="1">
      <alignment horizontal="right" vertical="center" wrapText="1"/>
    </xf>
    <xf numFmtId="0" fontId="20" fillId="2" borderId="0" xfId="0" applyFont="1" applyAlignment="1">
      <alignment horizontal="left" vertical="top" wrapText="1"/>
    </xf>
    <xf numFmtId="0" fontId="95" fillId="2" borderId="0" xfId="39" applyFont="1" applyFill="1" applyAlignment="1">
      <alignment horizontal="left" vertical="top"/>
    </xf>
    <xf numFmtId="0" fontId="0" fillId="2" borderId="13" xfId="0" applyBorder="1" applyAlignment="1">
      <alignment horizontal="left" vertical="center" wrapText="1"/>
    </xf>
    <xf numFmtId="9" fontId="0" fillId="2" borderId="13" xfId="0" applyNumberFormat="1" applyBorder="1" applyAlignment="1">
      <alignment horizontal="right" vertical="center" wrapText="1"/>
    </xf>
    <xf numFmtId="0" fontId="0" fillId="2" borderId="18" xfId="0" applyBorder="1" applyAlignment="1">
      <alignment horizontal="left" vertical="center" wrapText="1"/>
    </xf>
    <xf numFmtId="0" fontId="29" fillId="2" borderId="0" xfId="39" applyFont="1" applyFill="1" applyAlignment="1">
      <alignment vertical="top"/>
    </xf>
    <xf numFmtId="0" fontId="0" fillId="2" borderId="12" xfId="0" applyBorder="1" applyAlignment="1">
      <alignment horizontal="left" vertical="center" wrapText="1"/>
    </xf>
    <xf numFmtId="9" fontId="0" fillId="2" borderId="12" xfId="0" applyNumberFormat="1" applyBorder="1" applyAlignment="1">
      <alignment horizontal="right" vertical="center" wrapText="1"/>
    </xf>
    <xf numFmtId="9" fontId="0" fillId="2" borderId="12" xfId="0" applyNumberFormat="1" applyBorder="1" applyAlignment="1">
      <alignment horizontal="left" vertical="center" wrapText="1"/>
    </xf>
    <xf numFmtId="9" fontId="0" fillId="2" borderId="0" xfId="0" applyNumberFormat="1" applyAlignment="1">
      <alignment horizontal="right" vertical="center" wrapText="1"/>
    </xf>
    <xf numFmtId="169" fontId="0" fillId="2" borderId="0" xfId="0" applyNumberFormat="1" applyAlignment="1">
      <alignment horizontal="right" vertical="center" wrapText="1"/>
    </xf>
    <xf numFmtId="0" fontId="0" fillId="2" borderId="17" xfId="0" applyBorder="1" applyAlignment="1">
      <alignment horizontal="left" vertical="center" wrapText="1"/>
    </xf>
    <xf numFmtId="9" fontId="0" fillId="2" borderId="17" xfId="0" applyNumberFormat="1" applyBorder="1" applyAlignment="1">
      <alignment horizontal="right" vertical="center" wrapText="1"/>
    </xf>
    <xf numFmtId="169" fontId="0" fillId="2" borderId="17" xfId="0" applyNumberFormat="1" applyBorder="1" applyAlignment="1">
      <alignment horizontal="right" vertical="center" wrapText="1"/>
    </xf>
    <xf numFmtId="9" fontId="0" fillId="2" borderId="0" xfId="0" applyNumberFormat="1" applyAlignment="1">
      <alignment horizontal="left" vertical="center" wrapText="1"/>
    </xf>
    <xf numFmtId="10" fontId="0" fillId="2" borderId="0" xfId="0" applyNumberFormat="1" applyAlignment="1">
      <alignment horizontal="right" vertical="center" wrapText="1"/>
    </xf>
    <xf numFmtId="0" fontId="39" fillId="2" borderId="0" xfId="39" applyFill="1" applyAlignment="1">
      <alignment horizontal="left" vertical="top"/>
    </xf>
    <xf numFmtId="0" fontId="44" fillId="0" borderId="13" xfId="23" applyFont="1" applyFill="1" applyBorder="1" applyAlignment="1">
      <alignment vertical="top" wrapText="1"/>
    </xf>
    <xf numFmtId="0" fontId="44" fillId="0" borderId="17" xfId="23" applyFont="1" applyFill="1" applyBorder="1" applyAlignment="1">
      <alignment vertical="top" wrapText="1"/>
    </xf>
    <xf numFmtId="0" fontId="39" fillId="2" borderId="0" xfId="39" applyFill="1" applyAlignment="1">
      <alignment vertical="top"/>
    </xf>
    <xf numFmtId="0" fontId="44" fillId="2" borderId="13" xfId="32" quotePrefix="1" applyFont="1" applyBorder="1" applyAlignment="1">
      <alignment vertical="top"/>
    </xf>
    <xf numFmtId="0" fontId="96" fillId="0" borderId="13" xfId="23" applyFont="1" applyBorder="1">
      <alignment horizontal="left" vertical="top" wrapText="1"/>
    </xf>
    <xf numFmtId="16" fontId="44" fillId="0" borderId="17" xfId="23" quotePrefix="1" applyNumberFormat="1" applyFont="1" applyFill="1" applyBorder="1">
      <alignment horizontal="left" vertical="top" wrapText="1"/>
    </xf>
    <xf numFmtId="0" fontId="44" fillId="0" borderId="17" xfId="23" applyFont="1" applyFill="1" applyBorder="1">
      <alignment horizontal="left" vertical="top" wrapText="1"/>
    </xf>
    <xf numFmtId="0" fontId="91" fillId="0" borderId="17" xfId="23" applyFont="1" applyFill="1" applyBorder="1">
      <alignment horizontal="left" vertical="top" wrapText="1"/>
    </xf>
    <xf numFmtId="0" fontId="44" fillId="0" borderId="24" xfId="23" applyFont="1" applyFill="1" applyBorder="1" applyAlignment="1">
      <alignment vertical="top" wrapText="1"/>
    </xf>
    <xf numFmtId="0" fontId="0" fillId="2" borderId="24" xfId="0" applyBorder="1">
      <alignment vertical="top" wrapText="1"/>
    </xf>
    <xf numFmtId="0" fontId="45" fillId="11" borderId="24" xfId="23" applyFont="1" applyFill="1" applyBorder="1" applyAlignment="1">
      <alignment horizontal="left" vertical="center"/>
    </xf>
    <xf numFmtId="0" fontId="44" fillId="11" borderId="24" xfId="23" applyFont="1" applyFill="1" applyBorder="1" applyAlignment="1">
      <alignment horizontal="left" vertical="center"/>
    </xf>
    <xf numFmtId="0" fontId="0" fillId="2" borderId="13" xfId="0" applyBorder="1">
      <alignment vertical="top" wrapText="1"/>
    </xf>
    <xf numFmtId="0" fontId="0" fillId="11" borderId="24" xfId="0" applyFill="1" applyBorder="1" applyAlignment="1">
      <alignment vertical="center"/>
    </xf>
    <xf numFmtId="0" fontId="0" fillId="2" borderId="17" xfId="0" applyBorder="1">
      <alignment vertical="top" wrapText="1"/>
    </xf>
    <xf numFmtId="0" fontId="45" fillId="2" borderId="49" xfId="38" applyFont="1" applyFill="1" applyBorder="1">
      <alignment horizontal="left"/>
    </xf>
    <xf numFmtId="0" fontId="45" fillId="2" borderId="50" xfId="38" applyFont="1" applyFill="1" applyBorder="1">
      <alignment horizontal="left"/>
    </xf>
    <xf numFmtId="0" fontId="29" fillId="11" borderId="0" xfId="0" applyFont="1" applyFill="1" applyAlignment="1">
      <alignment vertical="top"/>
    </xf>
    <xf numFmtId="0" fontId="0" fillId="11" borderId="0" xfId="0" applyFill="1">
      <alignment vertical="top" wrapText="1"/>
    </xf>
    <xf numFmtId="0" fontId="95" fillId="2" borderId="0" xfId="39" applyFont="1" applyFill="1" applyAlignment="1">
      <alignment vertical="top" wrapText="1"/>
    </xf>
    <xf numFmtId="0" fontId="98" fillId="2" borderId="0" xfId="0" applyFont="1">
      <alignment vertical="top" wrapText="1"/>
    </xf>
    <xf numFmtId="0" fontId="97" fillId="2" borderId="0" xfId="31" applyFont="1">
      <alignment vertical="top"/>
    </xf>
    <xf numFmtId="1" fontId="0" fillId="2" borderId="12" xfId="40" applyNumberFormat="1" applyFont="1" applyFill="1" applyAlignment="1">
      <alignment horizontal="left" vertical="center"/>
    </xf>
    <xf numFmtId="0" fontId="0" fillId="2" borderId="25" xfId="0" applyBorder="1">
      <alignment vertical="top" wrapText="1"/>
    </xf>
    <xf numFmtId="0" fontId="29" fillId="11" borderId="25" xfId="0" applyFont="1" applyFill="1" applyBorder="1">
      <alignment vertical="top" wrapText="1"/>
    </xf>
    <xf numFmtId="0" fontId="29" fillId="11" borderId="24" xfId="0" applyFont="1" applyFill="1" applyBorder="1">
      <alignment vertical="top" wrapText="1"/>
    </xf>
    <xf numFmtId="0" fontId="29" fillId="11" borderId="17" xfId="0" applyFont="1" applyFill="1" applyBorder="1">
      <alignment vertical="top" wrapText="1"/>
    </xf>
    <xf numFmtId="3" fontId="0" fillId="2" borderId="25" xfId="26" applyNumberFormat="1" applyFont="1" applyBorder="1">
      <alignment horizontal="right" vertical="center"/>
    </xf>
    <xf numFmtId="3" fontId="0" fillId="2" borderId="44" xfId="40" applyNumberFormat="1" applyFont="1" applyFill="1" applyBorder="1">
      <alignment horizontal="right" vertical="center"/>
    </xf>
    <xf numFmtId="3" fontId="0" fillId="2" borderId="44" xfId="26" applyNumberFormat="1" applyFont="1" applyBorder="1">
      <alignment horizontal="right" vertical="center"/>
    </xf>
    <xf numFmtId="3" fontId="0" fillId="2" borderId="0" xfId="40" applyNumberFormat="1" applyFont="1" applyFill="1" applyBorder="1">
      <alignment horizontal="right" vertical="center"/>
    </xf>
    <xf numFmtId="3" fontId="0" fillId="2" borderId="0" xfId="26" applyNumberFormat="1" applyFont="1" applyBorder="1">
      <alignment horizontal="right" vertical="center"/>
    </xf>
    <xf numFmtId="3" fontId="28" fillId="0" borderId="24" xfId="40" applyNumberFormat="1" applyFont="1" applyFill="1" applyBorder="1">
      <alignment horizontal="right" vertical="center"/>
    </xf>
    <xf numFmtId="3" fontId="28" fillId="2" borderId="24" xfId="26" applyNumberFormat="1" applyBorder="1">
      <alignment horizontal="right" vertical="center"/>
    </xf>
    <xf numFmtId="0" fontId="28" fillId="0" borderId="17" xfId="41" applyBorder="1" applyAlignment="1">
      <alignment horizontal="left" vertical="center" wrapText="1"/>
    </xf>
    <xf numFmtId="3" fontId="28" fillId="0" borderId="17" xfId="43" applyNumberFormat="1" applyFont="1" applyFill="1" applyBorder="1">
      <alignment horizontal="right" vertical="center"/>
    </xf>
    <xf numFmtId="3" fontId="28" fillId="14" borderId="17" xfId="27" applyNumberFormat="1" applyBorder="1">
      <alignment horizontal="right" vertical="center"/>
    </xf>
    <xf numFmtId="2" fontId="29" fillId="11" borderId="24" xfId="25" applyFill="1" applyBorder="1" applyAlignment="1">
      <alignment horizontal="left" vertical="center"/>
    </xf>
    <xf numFmtId="3" fontId="29" fillId="11" borderId="24" xfId="43" applyNumberFormat="1" applyFill="1" applyBorder="1">
      <alignment horizontal="right" vertical="center"/>
    </xf>
    <xf numFmtId="3" fontId="29" fillId="11" borderId="24" xfId="27" applyNumberFormat="1" applyFont="1" applyFill="1" applyBorder="1">
      <alignment horizontal="right" vertical="center"/>
    </xf>
    <xf numFmtId="3" fontId="98" fillId="14" borderId="17" xfId="27" applyNumberFormat="1" applyFont="1" applyBorder="1" applyAlignment="1">
      <alignment vertical="center"/>
    </xf>
    <xf numFmtId="3" fontId="98" fillId="14" borderId="12" xfId="27" applyNumberFormat="1" applyFont="1" applyBorder="1" applyAlignment="1">
      <alignment vertical="center"/>
    </xf>
    <xf numFmtId="2" fontId="29" fillId="0" borderId="17" xfId="25" applyBorder="1" applyAlignment="1">
      <alignment horizontal="left" vertical="center"/>
    </xf>
    <xf numFmtId="3" fontId="98" fillId="14" borderId="44" xfId="27" applyNumberFormat="1" applyFont="1" applyBorder="1" applyAlignment="1">
      <alignment vertical="center"/>
    </xf>
    <xf numFmtId="3" fontId="0" fillId="0" borderId="44" xfId="43" applyNumberFormat="1" applyFont="1" applyFill="1" applyBorder="1">
      <alignment horizontal="right" vertical="center"/>
    </xf>
    <xf numFmtId="3" fontId="0" fillId="0" borderId="17" xfId="43" applyNumberFormat="1" applyFont="1" applyFill="1" applyBorder="1">
      <alignment horizontal="right" vertical="center"/>
    </xf>
    <xf numFmtId="3" fontId="28" fillId="0" borderId="25" xfId="40" applyNumberFormat="1" applyFont="1" applyFill="1" applyBorder="1">
      <alignment horizontal="right" vertical="center"/>
    </xf>
    <xf numFmtId="0" fontId="95" fillId="0" borderId="0" xfId="39" applyFont="1" applyAlignment="1">
      <alignment horizontal="left" vertical="top"/>
    </xf>
    <xf numFmtId="2" fontId="29" fillId="0" borderId="17" xfId="25" applyBorder="1" applyAlignment="1">
      <alignment vertical="center"/>
    </xf>
    <xf numFmtId="2" fontId="29" fillId="0" borderId="12" xfId="25" applyBorder="1" applyAlignment="1">
      <alignment vertical="center"/>
    </xf>
    <xf numFmtId="2" fontId="29" fillId="0" borderId="44" xfId="25" applyBorder="1" applyAlignment="1">
      <alignment vertical="center"/>
    </xf>
    <xf numFmtId="166" fontId="98" fillId="14" borderId="17" xfId="27" applyFont="1" applyBorder="1" applyAlignment="1">
      <alignment vertical="center"/>
    </xf>
    <xf numFmtId="166" fontId="98" fillId="14" borderId="12" xfId="27" applyFont="1" applyBorder="1" applyAlignment="1">
      <alignment vertical="center"/>
    </xf>
    <xf numFmtId="166" fontId="98" fillId="14" borderId="44" xfId="27" applyFont="1" applyBorder="1" applyAlignment="1">
      <alignment vertical="center"/>
    </xf>
    <xf numFmtId="3" fontId="0" fillId="14" borderId="44" xfId="27" applyNumberFormat="1" applyFont="1" applyBorder="1">
      <alignment horizontal="right" vertical="center"/>
    </xf>
    <xf numFmtId="3" fontId="0" fillId="14" borderId="17" xfId="27" applyNumberFormat="1" applyFont="1" applyBorder="1">
      <alignment horizontal="right" vertical="center"/>
    </xf>
    <xf numFmtId="0" fontId="45" fillId="0" borderId="11" xfId="38" applyFont="1" applyFill="1" applyAlignment="1">
      <alignment horizontal="left" vertical="top"/>
    </xf>
    <xf numFmtId="0" fontId="45" fillId="0" borderId="11" xfId="38" applyFont="1" applyFill="1" applyAlignment="1">
      <alignment horizontal="right" vertical="top"/>
    </xf>
    <xf numFmtId="0" fontId="44" fillId="0" borderId="12" xfId="23" applyFont="1" applyAlignment="1">
      <alignment horizontal="right" vertical="center" wrapText="1"/>
    </xf>
    <xf numFmtId="166" fontId="44" fillId="2" borderId="12" xfId="32" applyNumberFormat="1" applyFont="1" applyAlignment="1">
      <alignment horizontal="right" vertical="center"/>
    </xf>
    <xf numFmtId="166" fontId="44" fillId="0" borderId="12" xfId="23" applyNumberFormat="1" applyFont="1" applyAlignment="1">
      <alignment horizontal="right" vertical="center" wrapText="1"/>
    </xf>
    <xf numFmtId="0" fontId="114" fillId="0" borderId="12" xfId="23" applyFont="1" applyAlignment="1">
      <alignment horizontal="left" vertical="center"/>
    </xf>
    <xf numFmtId="0" fontId="114" fillId="0" borderId="17" xfId="41" applyFont="1" applyBorder="1" applyAlignment="1">
      <alignment horizontal="left" vertical="center"/>
    </xf>
    <xf numFmtId="0" fontId="44" fillId="0" borderId="17" xfId="41" applyFont="1" applyBorder="1" applyAlignment="1">
      <alignment horizontal="right" vertical="center" wrapText="1"/>
    </xf>
    <xf numFmtId="166" fontId="44" fillId="2" borderId="17" xfId="32" applyNumberFormat="1" applyFont="1" applyBorder="1" applyAlignment="1">
      <alignment horizontal="right" vertical="center"/>
    </xf>
    <xf numFmtId="166" fontId="44" fillId="2" borderId="0" xfId="0" applyNumberFormat="1" applyFont="1" applyAlignment="1">
      <alignment vertical="center" wrapText="1"/>
    </xf>
    <xf numFmtId="0" fontId="45" fillId="0" borderId="0" xfId="32" applyFont="1" applyFill="1" applyBorder="1" applyAlignment="1">
      <alignment horizontal="right"/>
    </xf>
    <xf numFmtId="0" fontId="28" fillId="0" borderId="10" xfId="23" applyBorder="1" applyAlignment="1">
      <alignment horizontal="left" vertical="center" wrapText="1"/>
    </xf>
    <xf numFmtId="3" fontId="28" fillId="2" borderId="10" xfId="40" applyNumberFormat="1" applyFont="1" applyFill="1" applyBorder="1">
      <alignment horizontal="right" vertical="center"/>
    </xf>
    <xf numFmtId="3" fontId="28" fillId="0" borderId="9" xfId="43" applyNumberFormat="1" applyFont="1" applyFill="1">
      <alignment horizontal="right" vertical="center"/>
    </xf>
    <xf numFmtId="0" fontId="29" fillId="0" borderId="9" xfId="23" applyFont="1" applyFill="1" applyBorder="1" applyAlignment="1">
      <alignment horizontal="left" vertical="center" wrapText="1"/>
    </xf>
    <xf numFmtId="0" fontId="44" fillId="2" borderId="25" xfId="0" applyFont="1" applyBorder="1" applyAlignment="1">
      <alignment horizontal="left" vertical="center" wrapText="1"/>
    </xf>
    <xf numFmtId="0" fontId="44" fillId="2" borderId="44" xfId="0" applyFont="1" applyBorder="1" applyAlignment="1">
      <alignment vertical="center" wrapText="1"/>
    </xf>
    <xf numFmtId="0" fontId="44" fillId="0" borderId="25" xfId="23" applyFont="1" applyBorder="1" applyAlignment="1">
      <alignment horizontal="left" vertical="center" wrapText="1"/>
    </xf>
    <xf numFmtId="0" fontId="44" fillId="0" borderId="24" xfId="23" applyFont="1" applyBorder="1" applyAlignment="1">
      <alignment horizontal="left" vertical="center" wrapText="1"/>
    </xf>
    <xf numFmtId="0" fontId="44" fillId="0" borderId="17" xfId="23" applyFont="1" applyBorder="1" applyAlignment="1">
      <alignment horizontal="left" vertical="center" wrapText="1"/>
    </xf>
    <xf numFmtId="2" fontId="44" fillId="2" borderId="10" xfId="33" applyFont="1" applyAlignment="1">
      <alignment horizontal="left" vertical="center" wrapText="1"/>
    </xf>
    <xf numFmtId="0" fontId="0" fillId="0" borderId="45" xfId="23" applyFont="1" applyBorder="1" applyAlignment="1">
      <alignment horizontal="left" vertical="center" wrapText="1"/>
    </xf>
    <xf numFmtId="0" fontId="44" fillId="19" borderId="51" xfId="0" applyFont="1" applyFill="1" applyBorder="1" applyAlignment="1">
      <alignment vertical="center" wrapText="1"/>
    </xf>
    <xf numFmtId="0" fontId="116" fillId="2" borderId="0" xfId="0" applyFont="1">
      <alignment vertical="top" wrapText="1"/>
    </xf>
    <xf numFmtId="0" fontId="45" fillId="0" borderId="11" xfId="42" applyFont="1" applyAlignment="1">
      <alignment wrapText="1"/>
    </xf>
    <xf numFmtId="0" fontId="44" fillId="0" borderId="45" xfId="23" applyFont="1" applyBorder="1">
      <alignment horizontal="left" vertical="top" wrapText="1"/>
    </xf>
    <xf numFmtId="0" fontId="116" fillId="2" borderId="0" xfId="0" applyFont="1" applyAlignment="1">
      <alignment vertical="top"/>
    </xf>
    <xf numFmtId="172" fontId="109" fillId="18" borderId="0" xfId="72" applyNumberFormat="1" applyFont="1" applyFill="1" applyBorder="1" applyAlignment="1">
      <alignment horizontal="right" vertical="center"/>
    </xf>
    <xf numFmtId="0" fontId="115" fillId="2" borderId="0" xfId="0" applyFont="1" applyAlignment="1">
      <alignment horizontal="left" vertical="top" wrapText="1"/>
    </xf>
    <xf numFmtId="0" fontId="115" fillId="2" borderId="0" xfId="0" applyFont="1">
      <alignment vertical="top" wrapText="1"/>
    </xf>
    <xf numFmtId="0" fontId="44" fillId="0" borderId="0" xfId="23" applyFont="1" applyBorder="1" applyAlignment="1">
      <alignment horizontal="left" vertical="center" wrapText="1"/>
    </xf>
    <xf numFmtId="0" fontId="44" fillId="0" borderId="10" xfId="23" applyFont="1" applyBorder="1" applyAlignment="1">
      <alignment horizontal="left" vertical="center" wrapText="1"/>
    </xf>
    <xf numFmtId="3" fontId="98" fillId="14" borderId="0" xfId="27" applyNumberFormat="1" applyFont="1" applyBorder="1" applyAlignment="1">
      <alignment vertical="center"/>
    </xf>
    <xf numFmtId="3" fontId="0" fillId="0" borderId="0" xfId="43" applyNumberFormat="1" applyFont="1" applyFill="1" applyBorder="1">
      <alignment horizontal="right" vertical="center"/>
    </xf>
    <xf numFmtId="3" fontId="0" fillId="14" borderId="0" xfId="27" applyNumberFormat="1" applyFont="1" applyBorder="1">
      <alignment horizontal="right" vertical="center"/>
    </xf>
    <xf numFmtId="0" fontId="44" fillId="0" borderId="25" xfId="23" applyFont="1" applyBorder="1">
      <alignment horizontal="left" vertical="top" wrapText="1"/>
    </xf>
    <xf numFmtId="0" fontId="34" fillId="2" borderId="24" xfId="0" applyFont="1" applyBorder="1">
      <alignment vertical="top" wrapText="1"/>
    </xf>
    <xf numFmtId="0" fontId="96" fillId="0" borderId="24" xfId="23" applyFont="1" applyBorder="1">
      <alignment horizontal="left" vertical="top" wrapText="1"/>
    </xf>
    <xf numFmtId="0" fontId="44" fillId="0" borderId="25" xfId="23" applyFont="1" applyFill="1" applyBorder="1">
      <alignment horizontal="left" vertical="top" wrapText="1"/>
    </xf>
    <xf numFmtId="0" fontId="44" fillId="0" borderId="24" xfId="23" applyFont="1" applyFill="1" applyBorder="1">
      <alignment horizontal="left" vertical="top" wrapText="1"/>
    </xf>
    <xf numFmtId="1" fontId="44" fillId="14" borderId="17" xfId="46" applyNumberFormat="1" applyFont="1" applyBorder="1" applyAlignment="1">
      <alignment horizontal="right" vertical="center"/>
    </xf>
    <xf numFmtId="0" fontId="45" fillId="0" borderId="11" xfId="42" applyFont="1" applyAlignment="1">
      <alignment horizontal="left" wrapText="1"/>
    </xf>
    <xf numFmtId="0" fontId="44" fillId="0" borderId="17" xfId="41" applyFont="1" applyBorder="1" applyAlignment="1">
      <alignment horizontal="left" vertical="center" wrapText="1"/>
    </xf>
    <xf numFmtId="0" fontId="44" fillId="2" borderId="25" xfId="38" applyFont="1" applyFill="1" applyBorder="1" applyAlignment="1">
      <alignment horizontal="left" vertical="center"/>
    </xf>
    <xf numFmtId="0" fontId="44" fillId="2" borderId="0" xfId="38" applyFont="1" applyFill="1" applyBorder="1" applyAlignment="1">
      <alignment horizontal="left" vertical="center"/>
    </xf>
    <xf numFmtId="0" fontId="99" fillId="2" borderId="0" xfId="41" applyFont="1" applyFill="1" applyBorder="1" applyAlignment="1">
      <alignment vertical="top" wrapText="1"/>
    </xf>
    <xf numFmtId="0" fontId="44" fillId="0" borderId="25" xfId="42" applyFont="1" applyBorder="1" applyAlignment="1">
      <alignment horizontal="right" vertical="center" wrapText="1"/>
    </xf>
    <xf numFmtId="0" fontId="44" fillId="0" borderId="0" xfId="42" applyFont="1" applyBorder="1" applyAlignment="1">
      <alignment horizontal="right" vertical="center" wrapText="1"/>
    </xf>
    <xf numFmtId="0" fontId="28" fillId="0" borderId="25" xfId="41" applyBorder="1" applyAlignment="1">
      <alignment horizontal="right" vertical="center" wrapText="1"/>
    </xf>
    <xf numFmtId="0" fontId="28" fillId="0" borderId="24" xfId="41" applyBorder="1" applyAlignment="1">
      <alignment horizontal="right" vertical="center" wrapText="1"/>
    </xf>
    <xf numFmtId="0" fontId="28" fillId="0" borderId="17" xfId="41" applyBorder="1" applyAlignment="1">
      <alignment horizontal="right" vertical="center" wrapText="1"/>
    </xf>
    <xf numFmtId="0" fontId="44" fillId="0" borderId="22" xfId="23" applyFont="1" applyBorder="1" applyAlignment="1">
      <alignment horizontal="left" vertical="center" wrapText="1"/>
    </xf>
    <xf numFmtId="0" fontId="91" fillId="2" borderId="0" xfId="0" applyFont="1" applyAlignment="1">
      <alignment vertical="top"/>
    </xf>
    <xf numFmtId="3" fontId="43" fillId="2" borderId="12" xfId="40" applyNumberFormat="1" applyFont="1" applyFill="1">
      <alignment horizontal="right" vertical="center"/>
    </xf>
    <xf numFmtId="3" fontId="43" fillId="2" borderId="44" xfId="40" applyNumberFormat="1" applyFont="1" applyFill="1" applyBorder="1">
      <alignment horizontal="right" vertical="center"/>
    </xf>
    <xf numFmtId="168" fontId="43" fillId="2" borderId="10" xfId="40" applyNumberFormat="1" applyFont="1" applyFill="1" applyBorder="1">
      <alignment horizontal="right" vertical="center"/>
    </xf>
    <xf numFmtId="0" fontId="70" fillId="2" borderId="0" xfId="31" applyFont="1" applyAlignment="1">
      <alignment horizontal="left" vertical="top"/>
    </xf>
    <xf numFmtId="0" fontId="69" fillId="2" borderId="0" xfId="31" applyFont="1" applyAlignment="1">
      <alignment horizontal="left" vertical="top"/>
    </xf>
    <xf numFmtId="0" fontId="99" fillId="2" borderId="0" xfId="0" applyFont="1">
      <alignment vertical="top" wrapText="1"/>
    </xf>
    <xf numFmtId="0" fontId="29" fillId="0" borderId="54" xfId="42" applyBorder="1">
      <alignment horizontal="right" wrapText="1"/>
    </xf>
    <xf numFmtId="0" fontId="99" fillId="2" borderId="0" xfId="0" applyFont="1" applyAlignment="1">
      <alignment vertical="center" wrapText="1"/>
    </xf>
    <xf numFmtId="166" fontId="44" fillId="14" borderId="45" xfId="46" applyFont="1" applyBorder="1" applyAlignment="1">
      <alignment horizontal="left" vertical="center" wrapText="1"/>
    </xf>
    <xf numFmtId="166" fontId="44" fillId="14" borderId="45" xfId="46" applyFont="1" applyBorder="1" applyAlignment="1">
      <alignment horizontal="right" vertical="center"/>
    </xf>
    <xf numFmtId="0" fontId="44" fillId="14" borderId="12" xfId="23" applyFont="1" applyFill="1" applyAlignment="1">
      <alignment horizontal="left" vertical="center" wrapText="1"/>
    </xf>
    <xf numFmtId="0" fontId="114" fillId="14" borderId="12" xfId="23" applyFont="1" applyFill="1" applyAlignment="1">
      <alignment horizontal="left" vertical="center" wrapText="1"/>
    </xf>
    <xf numFmtId="166" fontId="44" fillId="14" borderId="12" xfId="23" applyNumberFormat="1" applyFont="1" applyFill="1" applyAlignment="1">
      <alignment horizontal="right" vertical="center" wrapText="1"/>
    </xf>
    <xf numFmtId="0" fontId="44" fillId="0" borderId="12" xfId="23" applyFont="1" applyFill="1" applyAlignment="1">
      <alignment horizontal="left" vertical="center" wrapText="1"/>
    </xf>
    <xf numFmtId="0" fontId="44" fillId="14" borderId="12" xfId="23" applyFont="1" applyFill="1" applyAlignment="1">
      <alignment horizontal="right" vertical="center" wrapText="1"/>
    </xf>
    <xf numFmtId="0" fontId="114" fillId="2" borderId="16" xfId="0" applyFont="1" applyBorder="1" applyAlignment="1">
      <alignment horizontal="left" vertical="center" wrapText="1"/>
    </xf>
    <xf numFmtId="0" fontId="44" fillId="2" borderId="16" xfId="0" applyFont="1" applyBorder="1" applyAlignment="1">
      <alignment vertical="center" wrapText="1"/>
    </xf>
    <xf numFmtId="0" fontId="44" fillId="0" borderId="16" xfId="0" applyFont="1" applyFill="1" applyBorder="1" applyAlignment="1">
      <alignment horizontal="left" vertical="center" wrapText="1"/>
    </xf>
    <xf numFmtId="166" fontId="44" fillId="2" borderId="16" xfId="0" applyNumberFormat="1" applyFont="1" applyBorder="1" applyAlignment="1">
      <alignment horizontal="right" vertical="center"/>
    </xf>
    <xf numFmtId="166" fontId="44" fillId="15" borderId="16" xfId="0" applyNumberFormat="1" applyFont="1" applyFill="1" applyBorder="1" applyAlignment="1">
      <alignment horizontal="right" vertical="center"/>
    </xf>
    <xf numFmtId="0" fontId="44" fillId="15" borderId="16" xfId="0" applyFont="1" applyFill="1" applyBorder="1" applyAlignment="1">
      <alignment horizontal="right" vertical="center" wrapText="1"/>
    </xf>
    <xf numFmtId="1" fontId="44" fillId="2" borderId="12" xfId="40" applyNumberFormat="1" applyFont="1" applyFill="1">
      <alignment horizontal="right" vertical="center"/>
    </xf>
    <xf numFmtId="1" fontId="44" fillId="2" borderId="12" xfId="26" applyNumberFormat="1" applyFont="1">
      <alignment horizontal="right" vertical="center"/>
    </xf>
    <xf numFmtId="1" fontId="44" fillId="2" borderId="9" xfId="43" applyNumberFormat="1" applyFont="1" applyFill="1">
      <alignment horizontal="right" vertical="center"/>
    </xf>
    <xf numFmtId="1" fontId="44" fillId="14" borderId="9" xfId="27" applyNumberFormat="1" applyFont="1">
      <alignment horizontal="right" vertical="center"/>
    </xf>
    <xf numFmtId="0" fontId="124" fillId="2" borderId="0" xfId="0" applyFont="1">
      <alignment vertical="top" wrapText="1"/>
    </xf>
    <xf numFmtId="0" fontId="44" fillId="2" borderId="10" xfId="41" applyFont="1" applyFill="1">
      <alignment horizontal="left" vertical="top" wrapText="1"/>
    </xf>
    <xf numFmtId="0" fontId="0" fillId="2" borderId="24" xfId="41" applyFont="1" applyFill="1" applyBorder="1" applyAlignment="1">
      <alignment horizontal="left" vertical="center" wrapText="1"/>
    </xf>
    <xf numFmtId="0" fontId="27" fillId="2" borderId="24" xfId="24" quotePrefix="1" applyBorder="1" applyAlignment="1">
      <alignment horizontal="left" vertical="center"/>
    </xf>
    <xf numFmtId="3" fontId="43" fillId="0" borderId="17" xfId="43" applyNumberFormat="1" applyFont="1" applyFill="1" applyBorder="1">
      <alignment horizontal="right" vertical="center"/>
    </xf>
    <xf numFmtId="3" fontId="43" fillId="14" borderId="17" xfId="27" applyNumberFormat="1" applyFont="1" applyBorder="1">
      <alignment horizontal="right" vertical="center"/>
    </xf>
    <xf numFmtId="0" fontId="28" fillId="0" borderId="0" xfId="41" applyBorder="1" applyAlignment="1">
      <alignment horizontal="left" vertical="center" wrapText="1"/>
    </xf>
    <xf numFmtId="168" fontId="43" fillId="0" borderId="12" xfId="43" applyNumberFormat="1" applyFont="1" applyFill="1" applyBorder="1">
      <alignment horizontal="right" vertical="center"/>
    </xf>
    <xf numFmtId="168" fontId="43" fillId="14" borderId="12" xfId="27" applyNumberFormat="1" applyFont="1" applyBorder="1">
      <alignment horizontal="right" vertical="center"/>
    </xf>
    <xf numFmtId="0" fontId="0" fillId="0" borderId="12" xfId="41" applyFont="1" applyBorder="1" applyAlignment="1">
      <alignment horizontal="left" vertical="center" wrapText="1"/>
    </xf>
    <xf numFmtId="0" fontId="69" fillId="2" borderId="0" xfId="0" applyFont="1" applyAlignment="1"/>
    <xf numFmtId="0" fontId="44" fillId="0" borderId="44" xfId="41" applyFont="1" applyBorder="1" applyAlignment="1">
      <alignment horizontal="left" vertical="center" wrapText="1"/>
    </xf>
    <xf numFmtId="0" fontId="44" fillId="0" borderId="12" xfId="41" applyFont="1" applyBorder="1" applyAlignment="1">
      <alignment horizontal="left" vertical="center" wrapText="1"/>
    </xf>
    <xf numFmtId="0" fontId="97" fillId="2" borderId="0" xfId="41" applyFont="1" applyFill="1" applyBorder="1" applyAlignment="1">
      <alignment vertical="top"/>
    </xf>
    <xf numFmtId="0" fontId="45" fillId="2" borderId="11" xfId="38" applyFont="1" applyFill="1" applyAlignment="1"/>
    <xf numFmtId="0" fontId="45" fillId="2" borderId="11" xfId="38" applyFont="1" applyFill="1" applyAlignment="1">
      <alignment wrapText="1"/>
    </xf>
    <xf numFmtId="3" fontId="44" fillId="21" borderId="25" xfId="40" applyNumberFormat="1" applyFont="1" applyFill="1" applyBorder="1" applyAlignment="1">
      <alignment vertical="center"/>
    </xf>
    <xf numFmtId="3" fontId="44" fillId="21" borderId="25" xfId="40" applyNumberFormat="1" applyFont="1" applyFill="1" applyBorder="1">
      <alignment horizontal="right" vertical="center"/>
    </xf>
    <xf numFmtId="0" fontId="44" fillId="21" borderId="25" xfId="0" applyFont="1" applyFill="1" applyBorder="1">
      <alignment vertical="top" wrapText="1"/>
    </xf>
    <xf numFmtId="3" fontId="44" fillId="2" borderId="24" xfId="40" applyNumberFormat="1" applyFont="1" applyFill="1" applyBorder="1" applyAlignment="1">
      <alignment vertical="center"/>
    </xf>
    <xf numFmtId="3" fontId="44" fillId="2" borderId="24" xfId="40" applyNumberFormat="1" applyFont="1" applyFill="1" applyBorder="1" applyAlignment="1">
      <alignment horizontal="left" vertical="center"/>
    </xf>
    <xf numFmtId="3" fontId="44" fillId="2" borderId="13" xfId="40" applyNumberFormat="1" applyFont="1" applyFill="1" applyBorder="1" applyAlignment="1">
      <alignment vertical="center"/>
    </xf>
    <xf numFmtId="3" fontId="44" fillId="2" borderId="13" xfId="40" applyNumberFormat="1" applyFont="1" applyFill="1" applyBorder="1" applyAlignment="1">
      <alignment horizontal="left" vertical="center"/>
    </xf>
    <xf numFmtId="0" fontId="44" fillId="2" borderId="13" xfId="0" applyFont="1" applyBorder="1" applyAlignment="1">
      <alignment horizontal="left" vertical="top" wrapText="1"/>
    </xf>
    <xf numFmtId="3" fontId="44" fillId="21" borderId="24" xfId="40" applyNumberFormat="1" applyFont="1" applyFill="1" applyBorder="1" applyAlignment="1">
      <alignment vertical="center"/>
    </xf>
    <xf numFmtId="3" fontId="44" fillId="21" borderId="24" xfId="40" applyNumberFormat="1" applyFont="1" applyFill="1" applyBorder="1">
      <alignment horizontal="right" vertical="center"/>
    </xf>
    <xf numFmtId="0" fontId="44" fillId="21" borderId="24" xfId="0" applyFont="1" applyFill="1" applyBorder="1">
      <alignment vertical="top" wrapText="1"/>
    </xf>
    <xf numFmtId="0" fontId="96" fillId="21" borderId="24" xfId="0" applyFont="1" applyFill="1" applyBorder="1" applyAlignment="1">
      <alignment horizontal="left" vertical="top" wrapText="1"/>
    </xf>
    <xf numFmtId="0" fontId="96" fillId="21" borderId="24" xfId="0" applyFont="1" applyFill="1" applyBorder="1">
      <alignment vertical="top" wrapText="1"/>
    </xf>
    <xf numFmtId="3" fontId="44" fillId="2" borderId="24" xfId="40" applyNumberFormat="1" applyFont="1" applyFill="1" applyBorder="1" applyAlignment="1">
      <alignment horizontal="left" vertical="top"/>
    </xf>
    <xf numFmtId="1" fontId="44" fillId="0" borderId="24" xfId="0" applyNumberFormat="1" applyFont="1" applyFill="1" applyBorder="1" applyAlignment="1">
      <alignment horizontal="left" vertical="top"/>
    </xf>
    <xf numFmtId="2" fontId="44" fillId="2" borderId="24" xfId="0" applyNumberFormat="1" applyFont="1" applyBorder="1" applyAlignment="1">
      <alignment horizontal="left" vertical="top"/>
    </xf>
    <xf numFmtId="49" fontId="44" fillId="2" borderId="24" xfId="0" applyNumberFormat="1" applyFont="1" applyBorder="1" applyAlignment="1">
      <alignment horizontal="left" vertical="top"/>
    </xf>
    <xf numFmtId="0" fontId="129" fillId="0" borderId="0" xfId="0" applyFont="1" applyFill="1" applyAlignment="1">
      <alignment horizontal="center" vertical="top" wrapText="1"/>
    </xf>
    <xf numFmtId="0" fontId="24" fillId="0" borderId="0" xfId="0" applyFont="1" applyFill="1" applyAlignment="1">
      <alignment horizontal="center" vertical="center" wrapText="1"/>
    </xf>
    <xf numFmtId="0" fontId="45" fillId="2" borderId="0" xfId="22" applyFont="1" applyFill="1" applyBorder="1">
      <alignment horizontal="center"/>
    </xf>
    <xf numFmtId="49" fontId="44" fillId="2" borderId="24" xfId="0" quotePrefix="1" applyNumberFormat="1" applyFont="1" applyBorder="1" applyAlignment="1">
      <alignment horizontal="left" vertical="top"/>
    </xf>
    <xf numFmtId="49" fontId="44" fillId="2" borderId="17" xfId="0" applyNumberFormat="1" applyFont="1" applyBorder="1" applyAlignment="1">
      <alignment horizontal="left" vertical="top" wrapText="1"/>
    </xf>
    <xf numFmtId="0" fontId="45" fillId="2" borderId="11" xfId="22" applyFont="1" applyFill="1" applyAlignment="1">
      <alignment horizontal="left"/>
    </xf>
    <xf numFmtId="0" fontId="45" fillId="2" borderId="0" xfId="38" applyFont="1" applyFill="1" applyBorder="1">
      <alignment horizontal="left"/>
    </xf>
    <xf numFmtId="0" fontId="44" fillId="21" borderId="25" xfId="23" applyFont="1" applyFill="1" applyBorder="1">
      <alignment horizontal="left" vertical="top" wrapText="1"/>
    </xf>
    <xf numFmtId="0" fontId="44" fillId="0" borderId="25" xfId="0" applyFont="1" applyFill="1" applyBorder="1" applyAlignment="1">
      <alignment horizontal="left" vertical="top" wrapText="1"/>
    </xf>
    <xf numFmtId="0" fontId="44" fillId="21" borderId="12" xfId="23" applyFont="1" applyFill="1">
      <alignment horizontal="left" vertical="top" wrapText="1"/>
    </xf>
    <xf numFmtId="0" fontId="99" fillId="2" borderId="0" xfId="0" applyFont="1" applyAlignment="1">
      <alignment vertical="top"/>
    </xf>
    <xf numFmtId="0" fontId="44" fillId="0" borderId="12" xfId="23" applyFont="1" applyFill="1" applyAlignment="1">
      <alignment horizontal="left" vertical="center" wrapText="1" indent="1"/>
    </xf>
    <xf numFmtId="0" fontId="69" fillId="2" borderId="0" xfId="0" applyFont="1" applyAlignment="1">
      <alignment horizontal="left" vertical="center"/>
    </xf>
    <xf numFmtId="2" fontId="132" fillId="0" borderId="18" xfId="25" applyFont="1" applyBorder="1" applyAlignment="1">
      <alignment horizontal="left" vertical="center"/>
    </xf>
    <xf numFmtId="0" fontId="133" fillId="17" borderId="0" xfId="0" applyFont="1" applyFill="1" applyAlignment="1">
      <alignment horizontal="left" vertical="center" wrapText="1"/>
    </xf>
    <xf numFmtId="0" fontId="135" fillId="17" borderId="0" xfId="0" applyFont="1" applyFill="1" applyAlignment="1">
      <alignment vertical="center"/>
    </xf>
    <xf numFmtId="0" fontId="69" fillId="17" borderId="0" xfId="0" applyFont="1" applyFill="1" applyAlignment="1">
      <alignment horizontal="left" vertical="center"/>
    </xf>
    <xf numFmtId="0" fontId="137" fillId="2" borderId="24" xfId="0" applyFont="1" applyBorder="1" applyAlignment="1">
      <alignment horizontal="center" vertical="center" wrapText="1"/>
    </xf>
    <xf numFmtId="0" fontId="138" fillId="2" borderId="24" xfId="0" applyFont="1" applyBorder="1" applyAlignment="1">
      <alignment horizontal="center" vertical="center" wrapText="1"/>
    </xf>
    <xf numFmtId="0" fontId="137" fillId="2" borderId="25" xfId="0" applyFont="1" applyBorder="1" applyAlignment="1">
      <alignment horizontal="center" vertical="center" wrapText="1"/>
    </xf>
    <xf numFmtId="0" fontId="138" fillId="2" borderId="25" xfId="0" applyFont="1" applyBorder="1" applyAlignment="1">
      <alignment horizontal="center" vertical="center" wrapText="1"/>
    </xf>
    <xf numFmtId="0" fontId="138" fillId="2" borderId="22" xfId="0" applyFont="1" applyBorder="1" applyAlignment="1">
      <alignment horizontal="center" vertical="center" wrapText="1"/>
    </xf>
    <xf numFmtId="0" fontId="137" fillId="2" borderId="22" xfId="0" applyFont="1" applyBorder="1" applyAlignment="1">
      <alignment horizontal="center" vertical="center" wrapText="1"/>
    </xf>
    <xf numFmtId="0" fontId="137" fillId="2" borderId="17" xfId="0" applyFont="1" applyBorder="1" applyAlignment="1">
      <alignment horizontal="center" vertical="center" wrapText="1"/>
    </xf>
    <xf numFmtId="0" fontId="118" fillId="2" borderId="0" xfId="0" applyFont="1" applyAlignment="1">
      <alignment vertical="top"/>
    </xf>
    <xf numFmtId="0" fontId="33" fillId="2" borderId="0" xfId="0" applyFont="1" applyAlignment="1">
      <alignment vertical="top"/>
    </xf>
    <xf numFmtId="3" fontId="0" fillId="2" borderId="10" xfId="40" applyNumberFormat="1" applyFont="1" applyFill="1" applyBorder="1">
      <alignment horizontal="right" vertical="center"/>
    </xf>
    <xf numFmtId="3" fontId="0" fillId="0" borderId="10" xfId="23" applyNumberFormat="1" applyFont="1" applyBorder="1" applyAlignment="1">
      <alignment horizontal="right" vertical="center" wrapText="1"/>
    </xf>
    <xf numFmtId="166" fontId="0" fillId="2" borderId="10" xfId="40" applyFont="1" applyFill="1" applyBorder="1">
      <alignment horizontal="right" vertical="center"/>
    </xf>
    <xf numFmtId="3" fontId="44" fillId="0" borderId="12" xfId="23" applyNumberFormat="1" applyFont="1" applyAlignment="1">
      <alignment horizontal="right" vertical="center" wrapText="1"/>
    </xf>
    <xf numFmtId="166" fontId="44" fillId="0" borderId="12" xfId="40" applyFont="1" applyFill="1">
      <alignment horizontal="right" vertical="center"/>
    </xf>
    <xf numFmtId="166" fontId="44" fillId="2" borderId="12" xfId="40" applyFont="1" applyFill="1">
      <alignment horizontal="right" vertical="center"/>
    </xf>
    <xf numFmtId="3" fontId="44" fillId="14" borderId="10" xfId="46" applyNumberFormat="1" applyFont="1" applyAlignment="1">
      <alignment horizontal="right" vertical="center"/>
    </xf>
    <xf numFmtId="3" fontId="44" fillId="0" borderId="10" xfId="41" applyNumberFormat="1" applyFont="1" applyAlignment="1">
      <alignment horizontal="right" vertical="center" wrapText="1"/>
    </xf>
    <xf numFmtId="166" fontId="44" fillId="14" borderId="10" xfId="46" applyFont="1" applyAlignment="1">
      <alignment horizontal="right" vertical="center"/>
    </xf>
    <xf numFmtId="166" fontId="44" fillId="0" borderId="10" xfId="41" applyNumberFormat="1" applyFont="1" applyAlignment="1">
      <alignment horizontal="right" vertical="center" wrapText="1"/>
    </xf>
    <xf numFmtId="0" fontId="44" fillId="0" borderId="17" xfId="41" applyFont="1" applyBorder="1" applyAlignment="1">
      <alignment horizontal="right" vertical="center"/>
    </xf>
    <xf numFmtId="3" fontId="0" fillId="0" borderId="9" xfId="43" applyNumberFormat="1" applyFont="1" applyFill="1">
      <alignment horizontal="right" vertical="center"/>
    </xf>
    <xf numFmtId="3" fontId="0" fillId="2" borderId="9" xfId="43" applyNumberFormat="1" applyFont="1" applyFill="1">
      <alignment horizontal="right" vertical="center"/>
    </xf>
    <xf numFmtId="166" fontId="0" fillId="2" borderId="12" xfId="40" applyFont="1" applyFill="1">
      <alignment horizontal="right" vertical="center"/>
    </xf>
    <xf numFmtId="166" fontId="0" fillId="2" borderId="10" xfId="47" applyFont="1" applyFill="1" applyAlignment="1">
      <alignment horizontal="right" vertical="center"/>
    </xf>
    <xf numFmtId="166" fontId="44" fillId="2" borderId="9" xfId="43" applyFont="1" applyFill="1">
      <alignment horizontal="right" vertical="center"/>
    </xf>
    <xf numFmtId="166" fontId="0" fillId="0" borderId="12" xfId="40" applyFont="1" applyFill="1">
      <alignment horizontal="right" vertical="center"/>
    </xf>
    <xf numFmtId="1" fontId="0" fillId="2" borderId="9" xfId="43" applyNumberFormat="1" applyFont="1" applyFill="1">
      <alignment horizontal="right" vertical="center"/>
    </xf>
    <xf numFmtId="0" fontId="44" fillId="17" borderId="25" xfId="0" applyFont="1" applyFill="1" applyBorder="1" applyAlignment="1">
      <alignment horizontal="right" vertical="center"/>
    </xf>
    <xf numFmtId="0" fontId="44" fillId="17" borderId="55" xfId="0" applyFont="1" applyFill="1" applyBorder="1" applyAlignment="1">
      <alignment horizontal="right" vertical="center"/>
    </xf>
    <xf numFmtId="0" fontId="44" fillId="22" borderId="24" xfId="0" applyFont="1" applyFill="1" applyBorder="1" applyAlignment="1">
      <alignment horizontal="right" vertical="center"/>
    </xf>
    <xf numFmtId="0" fontId="44" fillId="17" borderId="24" xfId="0" applyFont="1" applyFill="1" applyBorder="1" applyAlignment="1">
      <alignment horizontal="right" vertical="center"/>
    </xf>
    <xf numFmtId="0" fontId="44" fillId="22" borderId="56" xfId="0" applyFont="1" applyFill="1" applyBorder="1" applyAlignment="1">
      <alignment horizontal="right" vertical="center"/>
    </xf>
    <xf numFmtId="0" fontId="44" fillId="22" borderId="17" xfId="0" applyFont="1" applyFill="1" applyBorder="1" applyAlignment="1">
      <alignment horizontal="right" vertical="center"/>
    </xf>
    <xf numFmtId="0" fontId="44" fillId="22" borderId="57" xfId="0" applyFont="1" applyFill="1" applyBorder="1" applyAlignment="1">
      <alignment horizontal="right" vertical="center"/>
    </xf>
    <xf numFmtId="166" fontId="0" fillId="2" borderId="44" xfId="0" applyNumberFormat="1" applyBorder="1" applyAlignment="1">
      <alignment horizontal="right"/>
    </xf>
    <xf numFmtId="166" fontId="0" fillId="2" borderId="58" xfId="0" applyNumberFormat="1" applyBorder="1" applyAlignment="1">
      <alignment horizontal="right"/>
    </xf>
    <xf numFmtId="9" fontId="0" fillId="2" borderId="17" xfId="0" applyNumberFormat="1" applyBorder="1" applyAlignment="1">
      <alignment horizontal="right"/>
    </xf>
    <xf numFmtId="0" fontId="0" fillId="2" borderId="57" xfId="0" applyBorder="1" applyAlignment="1">
      <alignment horizontal="right"/>
    </xf>
    <xf numFmtId="0" fontId="0" fillId="2" borderId="17" xfId="0" applyBorder="1" applyAlignment="1">
      <alignment horizontal="right"/>
    </xf>
    <xf numFmtId="166" fontId="0" fillId="2" borderId="17" xfId="0" applyNumberFormat="1" applyBorder="1" applyAlignment="1">
      <alignment horizontal="right"/>
    </xf>
    <xf numFmtId="166" fontId="0" fillId="2" borderId="25" xfId="38" applyNumberFormat="1" applyFont="1" applyFill="1" applyBorder="1" applyAlignment="1">
      <alignment horizontal="right" vertical="center"/>
    </xf>
    <xf numFmtId="166" fontId="0" fillId="2" borderId="24" xfId="38" applyNumberFormat="1" applyFont="1" applyFill="1" applyBorder="1" applyAlignment="1">
      <alignment horizontal="right" vertical="center"/>
    </xf>
    <xf numFmtId="0" fontId="0" fillId="2" borderId="24" xfId="38" applyFont="1" applyFill="1" applyBorder="1" applyAlignment="1">
      <alignment horizontal="right" vertical="center"/>
    </xf>
    <xf numFmtId="166" fontId="0" fillId="14" borderId="10" xfId="46" applyFont="1" applyAlignment="1">
      <alignment horizontal="right" vertical="center" wrapText="1"/>
    </xf>
    <xf numFmtId="166" fontId="44" fillId="14" borderId="45" xfId="46" applyFont="1" applyBorder="1" applyAlignment="1">
      <alignment horizontal="right" vertical="center" wrapText="1"/>
    </xf>
    <xf numFmtId="3" fontId="0" fillId="2" borderId="45" xfId="40" applyNumberFormat="1" applyFont="1" applyFill="1" applyBorder="1">
      <alignment horizontal="right" vertical="center"/>
    </xf>
    <xf numFmtId="168" fontId="0" fillId="2" borderId="24" xfId="40" applyNumberFormat="1" applyFont="1" applyFill="1" applyBorder="1">
      <alignment horizontal="right" vertical="center"/>
    </xf>
    <xf numFmtId="3" fontId="0" fillId="2" borderId="25" xfId="40" applyNumberFormat="1" applyFont="1" applyFill="1" applyBorder="1">
      <alignment horizontal="right" vertical="center"/>
    </xf>
    <xf numFmtId="168" fontId="0" fillId="2" borderId="44" xfId="40" applyNumberFormat="1" applyFont="1" applyFill="1" applyBorder="1">
      <alignment horizontal="right" vertical="center"/>
    </xf>
    <xf numFmtId="168" fontId="0" fillId="2" borderId="12" xfId="40" applyNumberFormat="1" applyFont="1" applyFill="1">
      <alignment horizontal="right" vertical="center"/>
    </xf>
    <xf numFmtId="168" fontId="0" fillId="2" borderId="10" xfId="40" applyNumberFormat="1" applyFont="1" applyFill="1" applyBorder="1">
      <alignment horizontal="right" vertical="center"/>
    </xf>
    <xf numFmtId="0" fontId="44" fillId="0" borderId="12" xfId="23" applyFont="1" applyFill="1" applyAlignment="1">
      <alignment horizontal="right" vertical="center" wrapText="1"/>
    </xf>
    <xf numFmtId="168" fontId="44" fillId="14" borderId="12" xfId="23" applyNumberFormat="1" applyFont="1" applyFill="1" applyAlignment="1">
      <alignment horizontal="right" vertical="center" wrapText="1"/>
    </xf>
    <xf numFmtId="166" fontId="44" fillId="0" borderId="16" xfId="0" applyNumberFormat="1" applyFont="1" applyFill="1" applyBorder="1" applyAlignment="1">
      <alignment horizontal="right" vertical="center" wrapText="1"/>
    </xf>
    <xf numFmtId="168" fontId="0" fillId="2" borderId="25" xfId="40" applyNumberFormat="1" applyFont="1" applyFill="1" applyBorder="1">
      <alignment horizontal="right" vertical="center"/>
    </xf>
    <xf numFmtId="3" fontId="0" fillId="2" borderId="24" xfId="40" applyNumberFormat="1" applyFont="1" applyFill="1" applyBorder="1">
      <alignment horizontal="right" vertical="center"/>
    </xf>
    <xf numFmtId="3" fontId="0" fillId="2" borderId="17" xfId="40" applyNumberFormat="1" applyFont="1" applyFill="1" applyBorder="1">
      <alignment horizontal="right" vertical="center"/>
    </xf>
    <xf numFmtId="3" fontId="0" fillId="2" borderId="9" xfId="40" applyNumberFormat="1" applyFont="1" applyFill="1" applyBorder="1">
      <alignment horizontal="right" vertical="center"/>
    </xf>
    <xf numFmtId="0" fontId="45" fillId="0" borderId="9" xfId="23" applyFont="1" applyFill="1" applyBorder="1" applyAlignment="1">
      <alignment horizontal="left" vertical="center" wrapText="1"/>
    </xf>
    <xf numFmtId="0" fontId="0" fillId="0" borderId="12" xfId="23" applyFont="1" applyAlignment="1">
      <alignment horizontal="right" vertical="center" wrapText="1"/>
    </xf>
    <xf numFmtId="0" fontId="0" fillId="0" borderId="10" xfId="41" applyFont="1" applyAlignment="1">
      <alignment horizontal="right" vertical="center" wrapText="1"/>
    </xf>
    <xf numFmtId="0" fontId="0" fillId="0" borderId="45" xfId="23" applyFont="1" applyBorder="1" applyAlignment="1">
      <alignment horizontal="right" vertical="center" wrapText="1"/>
    </xf>
    <xf numFmtId="0" fontId="91" fillId="15" borderId="0" xfId="0" applyFont="1" applyFill="1" applyAlignment="1">
      <alignment horizontal="left" vertical="center"/>
    </xf>
    <xf numFmtId="0" fontId="0" fillId="0" borderId="46" xfId="41" applyFont="1" applyBorder="1" applyAlignment="1">
      <alignment horizontal="left" vertical="center" wrapText="1"/>
    </xf>
    <xf numFmtId="3" fontId="0" fillId="2" borderId="13" xfId="47" applyNumberFormat="1" applyFont="1" applyFill="1" applyBorder="1" applyAlignment="1">
      <alignment horizontal="right" vertical="center"/>
    </xf>
    <xf numFmtId="3" fontId="0" fillId="14" borderId="13" xfId="46" applyNumberFormat="1" applyFont="1" applyBorder="1" applyAlignment="1">
      <alignment horizontal="right" vertical="center"/>
    </xf>
    <xf numFmtId="3" fontId="0" fillId="2" borderId="17" xfId="47" applyNumberFormat="1" applyFont="1" applyFill="1" applyBorder="1" applyAlignment="1">
      <alignment horizontal="right" vertical="center"/>
    </xf>
    <xf numFmtId="166" fontId="0" fillId="14" borderId="17" xfId="46" applyFont="1" applyBorder="1" applyAlignment="1">
      <alignment horizontal="right" vertical="center"/>
    </xf>
    <xf numFmtId="3" fontId="0" fillId="14" borderId="17" xfId="46" applyNumberFormat="1" applyFont="1" applyBorder="1" applyAlignment="1">
      <alignment horizontal="right" vertical="center"/>
    </xf>
    <xf numFmtId="3" fontId="44" fillId="2" borderId="10" xfId="47" applyNumberFormat="1" applyFont="1" applyFill="1" applyAlignment="1">
      <alignment horizontal="right" vertical="center"/>
    </xf>
    <xf numFmtId="0" fontId="98" fillId="2" borderId="0" xfId="0" applyFont="1" applyAlignment="1">
      <alignment vertical="center" wrapText="1"/>
    </xf>
    <xf numFmtId="166" fontId="44" fillId="2" borderId="9" xfId="73" applyNumberFormat="1" applyFont="1" applyFill="1" applyBorder="1" applyAlignment="1">
      <alignment horizontal="right" vertical="center"/>
    </xf>
    <xf numFmtId="3" fontId="98" fillId="14" borderId="24" xfId="27" applyNumberFormat="1" applyFont="1" applyBorder="1" applyAlignment="1">
      <alignment vertical="center"/>
    </xf>
    <xf numFmtId="3" fontId="0" fillId="0" borderId="24" xfId="43" applyNumberFormat="1" applyFont="1" applyFill="1" applyBorder="1">
      <alignment horizontal="right" vertical="center"/>
    </xf>
    <xf numFmtId="2" fontId="29" fillId="0" borderId="24" xfId="25" applyBorder="1" applyAlignment="1">
      <alignment vertical="center"/>
    </xf>
    <xf numFmtId="0" fontId="44" fillId="0" borderId="24" xfId="41" applyFont="1" applyBorder="1" applyAlignment="1">
      <alignment horizontal="left" vertical="center" wrapText="1"/>
    </xf>
    <xf numFmtId="166" fontId="98" fillId="14" borderId="24" xfId="27" applyFont="1" applyBorder="1" applyAlignment="1">
      <alignment vertical="center"/>
    </xf>
    <xf numFmtId="3" fontId="0" fillId="14" borderId="24" xfId="27" applyNumberFormat="1" applyFont="1" applyBorder="1">
      <alignment horizontal="right" vertical="center"/>
    </xf>
    <xf numFmtId="168" fontId="0" fillId="2" borderId="12" xfId="26" applyNumberFormat="1" applyFont="1">
      <alignment horizontal="right" vertical="center"/>
    </xf>
    <xf numFmtId="3" fontId="0" fillId="2" borderId="17" xfId="26" applyNumberFormat="1" applyFont="1" applyBorder="1">
      <alignment horizontal="right" vertical="center"/>
    </xf>
    <xf numFmtId="3" fontId="44" fillId="0" borderId="24" xfId="0" applyNumberFormat="1" applyFont="1" applyFill="1" applyBorder="1" applyAlignment="1">
      <alignment horizontal="left" vertical="center" wrapText="1"/>
    </xf>
    <xf numFmtId="3" fontId="44" fillId="2" borderId="24" xfId="0" applyNumberFormat="1" applyFont="1" applyBorder="1" applyAlignment="1">
      <alignment horizontal="left" vertical="top" wrapText="1"/>
    </xf>
    <xf numFmtId="3" fontId="0" fillId="14" borderId="10" xfId="46" applyNumberFormat="1" applyFont="1" applyAlignment="1">
      <alignment horizontal="right" vertical="center"/>
    </xf>
    <xf numFmtId="168" fontId="0" fillId="2" borderId="10" xfId="47" applyNumberFormat="1" applyFont="1" applyFill="1" applyAlignment="1">
      <alignment horizontal="right" vertical="center"/>
    </xf>
    <xf numFmtId="166" fontId="0" fillId="0" borderId="12" xfId="23" applyNumberFormat="1" applyFont="1" applyAlignment="1">
      <alignment horizontal="right" vertical="center" wrapText="1"/>
    </xf>
    <xf numFmtId="2" fontId="0" fillId="0" borderId="9" xfId="25" quotePrefix="1" applyFont="1" applyAlignment="1">
      <alignment horizontal="right" vertical="center"/>
    </xf>
    <xf numFmtId="3" fontId="44" fillId="14" borderId="12" xfId="23" applyNumberFormat="1" applyFont="1" applyFill="1">
      <alignment horizontal="left" vertical="top" wrapText="1"/>
    </xf>
    <xf numFmtId="168" fontId="44" fillId="2" borderId="12" xfId="40" applyNumberFormat="1" applyFont="1" applyFill="1">
      <alignment horizontal="right" vertical="center"/>
    </xf>
    <xf numFmtId="168" fontId="44" fillId="2" borderId="9" xfId="43" applyNumberFormat="1" applyFont="1" applyFill="1">
      <alignment horizontal="right" vertical="center"/>
    </xf>
    <xf numFmtId="0" fontId="44" fillId="0" borderId="35" xfId="41" applyFont="1" applyBorder="1" applyAlignment="1">
      <alignment horizontal="right" vertical="center" wrapText="1"/>
    </xf>
    <xf numFmtId="0" fontId="44" fillId="0" borderId="36" xfId="41" applyFont="1" applyBorder="1" applyAlignment="1">
      <alignment horizontal="right" vertical="center"/>
    </xf>
    <xf numFmtId="3" fontId="44" fillId="11" borderId="12" xfId="40" applyNumberFormat="1" applyFont="1" applyFill="1">
      <alignment horizontal="right" vertical="center"/>
    </xf>
    <xf numFmtId="168" fontId="44" fillId="11" borderId="12" xfId="40" applyNumberFormat="1" applyFont="1" applyFill="1">
      <alignment horizontal="right" vertical="center"/>
    </xf>
    <xf numFmtId="0" fontId="98" fillId="2" borderId="0" xfId="0" applyFont="1" applyAlignment="1">
      <alignment horizontal="left" vertical="top"/>
    </xf>
    <xf numFmtId="166" fontId="44" fillId="18" borderId="19" xfId="0" applyNumberFormat="1" applyFont="1" applyFill="1" applyBorder="1" applyAlignment="1">
      <alignment vertical="center"/>
    </xf>
    <xf numFmtId="0" fontId="44" fillId="17" borderId="20" xfId="0" applyFont="1" applyFill="1" applyBorder="1" applyAlignment="1">
      <alignment vertical="center"/>
    </xf>
    <xf numFmtId="2" fontId="70" fillId="0" borderId="0" xfId="25" applyFont="1" applyBorder="1" applyAlignment="1">
      <alignment horizontal="left" vertical="center"/>
    </xf>
    <xf numFmtId="0" fontId="28" fillId="0" borderId="60" xfId="23" applyBorder="1" applyAlignment="1">
      <alignment horizontal="left" vertical="center" wrapText="1"/>
    </xf>
    <xf numFmtId="0" fontId="29" fillId="0" borderId="12" xfId="23" applyFont="1" applyAlignment="1">
      <alignment vertical="top" wrapText="1"/>
    </xf>
    <xf numFmtId="0" fontId="140" fillId="2" borderId="24" xfId="0" applyFont="1" applyBorder="1" applyAlignment="1">
      <alignment horizontal="center" vertical="center" wrapText="1"/>
    </xf>
    <xf numFmtId="0" fontId="143" fillId="2" borderId="24" xfId="0" applyFont="1" applyBorder="1" applyAlignment="1">
      <alignment horizontal="center" vertical="center" wrapText="1"/>
    </xf>
    <xf numFmtId="0" fontId="142" fillId="2" borderId="24" xfId="0" applyFont="1" applyBorder="1" applyAlignment="1">
      <alignment horizontal="center" vertical="center" wrapText="1"/>
    </xf>
    <xf numFmtId="0" fontId="143" fillId="2" borderId="0" xfId="0" applyFont="1" applyAlignment="1">
      <alignment horizontal="center" vertical="center" wrapText="1"/>
    </xf>
    <xf numFmtId="0" fontId="142" fillId="2" borderId="0" xfId="0" applyFont="1" applyAlignment="1">
      <alignment horizontal="center" vertical="center" wrapText="1"/>
    </xf>
    <xf numFmtId="0" fontId="141" fillId="2" borderId="0" xfId="0" applyFont="1" applyAlignment="1">
      <alignment horizontal="center" vertical="center" wrapText="1"/>
    </xf>
    <xf numFmtId="0" fontId="140" fillId="2" borderId="0" xfId="0" applyFont="1" applyAlignment="1">
      <alignment horizontal="center" vertical="center" wrapText="1"/>
    </xf>
    <xf numFmtId="0" fontId="45" fillId="0" borderId="11" xfId="38" applyFont="1" applyAlignment="1">
      <alignment vertical="center" wrapText="1"/>
    </xf>
    <xf numFmtId="0" fontId="45" fillId="0" borderId="11" xfId="38" applyFont="1" applyFill="1" applyAlignment="1">
      <alignment horizontal="center" vertical="center" wrapText="1"/>
    </xf>
    <xf numFmtId="3" fontId="28" fillId="2" borderId="0" xfId="0" applyNumberFormat="1" applyFont="1" applyAlignment="1">
      <alignment vertical="center" wrapText="1"/>
    </xf>
    <xf numFmtId="0" fontId="45" fillId="11" borderId="11" xfId="38" applyFont="1" applyFill="1" applyAlignment="1">
      <alignment horizontal="center" vertical="center" wrapText="1"/>
    </xf>
    <xf numFmtId="0" fontId="140" fillId="2" borderId="17" xfId="0" applyFont="1" applyBorder="1" applyAlignment="1">
      <alignment horizontal="center" vertical="center" wrapText="1"/>
    </xf>
    <xf numFmtId="0" fontId="143" fillId="2" borderId="17" xfId="0" applyFont="1" applyBorder="1" applyAlignment="1">
      <alignment horizontal="center" vertical="center" wrapText="1"/>
    </xf>
    <xf numFmtId="0" fontId="44" fillId="0" borderId="62" xfId="38" applyFont="1" applyFill="1" applyBorder="1" applyAlignment="1">
      <alignment horizontal="left" vertical="center" wrapText="1"/>
    </xf>
    <xf numFmtId="0" fontId="44" fillId="0" borderId="24" xfId="38" applyFont="1" applyFill="1" applyBorder="1" applyAlignment="1">
      <alignment horizontal="left" vertical="center" wrapText="1"/>
    </xf>
    <xf numFmtId="9" fontId="0" fillId="2" borderId="62" xfId="73" applyFont="1" applyFill="1" applyBorder="1" applyAlignment="1">
      <alignment horizontal="left" vertical="center" wrapText="1"/>
    </xf>
    <xf numFmtId="9" fontId="0" fillId="2" borderId="24" xfId="73" applyFont="1" applyFill="1" applyBorder="1" applyAlignment="1">
      <alignment horizontal="left" vertical="center" wrapText="1"/>
    </xf>
    <xf numFmtId="9" fontId="0" fillId="2" borderId="17" xfId="73" applyFont="1" applyFill="1" applyBorder="1" applyAlignment="1">
      <alignment horizontal="left" vertical="center" wrapText="1"/>
    </xf>
    <xf numFmtId="0" fontId="29" fillId="2" borderId="61" xfId="0" applyFont="1" applyBorder="1" applyAlignment="1">
      <alignment horizontal="left" wrapText="1"/>
    </xf>
    <xf numFmtId="0" fontId="0" fillId="2" borderId="0" xfId="0" applyAlignment="1">
      <alignment horizontal="left" wrapText="1"/>
    </xf>
    <xf numFmtId="9" fontId="0" fillId="2" borderId="0" xfId="73" applyFont="1" applyFill="1" applyBorder="1" applyAlignment="1">
      <alignment horizontal="left" vertical="center" wrapText="1"/>
    </xf>
    <xf numFmtId="9" fontId="0" fillId="0" borderId="24" xfId="73" applyFont="1" applyFill="1" applyBorder="1" applyAlignment="1">
      <alignment horizontal="left" vertical="center" wrapText="1"/>
    </xf>
    <xf numFmtId="0" fontId="145" fillId="2" borderId="24" xfId="0" applyFont="1" applyBorder="1" applyAlignment="1">
      <alignment horizontal="center" vertical="center" wrapText="1"/>
    </xf>
    <xf numFmtId="0" fontId="146" fillId="21" borderId="24" xfId="0" applyFont="1" applyFill="1" applyBorder="1" applyAlignment="1">
      <alignment vertical="center" wrapText="1"/>
    </xf>
    <xf numFmtId="0" fontId="146" fillId="21" borderId="24" xfId="0" applyFont="1" applyFill="1" applyBorder="1" applyAlignment="1">
      <alignment horizontal="left" vertical="center" wrapText="1"/>
    </xf>
    <xf numFmtId="0" fontId="145" fillId="2" borderId="17" xfId="0" applyFont="1" applyBorder="1" applyAlignment="1">
      <alignment horizontal="center" vertical="center" wrapText="1"/>
    </xf>
    <xf numFmtId="0" fontId="45" fillId="0" borderId="11" xfId="38" applyFont="1" applyAlignment="1">
      <alignment horizontal="left" vertical="center"/>
    </xf>
    <xf numFmtId="0" fontId="45" fillId="0" borderId="11" xfId="38" applyFont="1" applyFill="1" applyAlignment="1">
      <alignment horizontal="left" vertical="center"/>
    </xf>
    <xf numFmtId="0" fontId="45" fillId="0" borderId="11" xfId="42" applyFont="1" applyAlignment="1">
      <alignment horizontal="right" vertical="center" wrapText="1" indent="1"/>
    </xf>
    <xf numFmtId="0" fontId="45" fillId="0" borderId="11" xfId="42" applyFont="1" applyAlignment="1">
      <alignment horizontal="left" vertical="center" wrapText="1"/>
    </xf>
    <xf numFmtId="9" fontId="44" fillId="2" borderId="25" xfId="0" applyNumberFormat="1" applyFont="1" applyBorder="1" applyAlignment="1">
      <alignment horizontal="right" vertical="center" wrapText="1" indent="1"/>
    </xf>
    <xf numFmtId="9" fontId="44" fillId="2" borderId="24" xfId="0" applyNumberFormat="1" applyFont="1" applyBorder="1" applyAlignment="1">
      <alignment horizontal="right" vertical="center" wrapText="1" indent="1"/>
    </xf>
    <xf numFmtId="169" fontId="44" fillId="2" borderId="24" xfId="0" applyNumberFormat="1" applyFont="1" applyBorder="1" applyAlignment="1">
      <alignment horizontal="right" vertical="center" wrapText="1" indent="1"/>
    </xf>
    <xf numFmtId="9" fontId="44" fillId="2" borderId="17" xfId="0" applyNumberFormat="1" applyFont="1" applyBorder="1" applyAlignment="1">
      <alignment horizontal="right" vertical="center" wrapText="1" indent="1"/>
    </xf>
    <xf numFmtId="0" fontId="44" fillId="2" borderId="0" xfId="0" applyFont="1" applyAlignment="1">
      <alignment horizontal="right" vertical="center" wrapText="1"/>
    </xf>
    <xf numFmtId="3" fontId="28" fillId="2" borderId="9" xfId="40" applyNumberFormat="1" applyFont="1" applyFill="1" applyBorder="1">
      <alignment horizontal="right" vertical="center"/>
    </xf>
    <xf numFmtId="3" fontId="28" fillId="0" borderId="24" xfId="26" applyNumberFormat="1" applyFill="1" applyBorder="1">
      <alignment horizontal="right" vertical="center"/>
    </xf>
    <xf numFmtId="3" fontId="28" fillId="0" borderId="25" xfId="26" applyNumberFormat="1" applyFill="1" applyBorder="1">
      <alignment horizontal="right" vertical="center"/>
    </xf>
    <xf numFmtId="3" fontId="0" fillId="2" borderId="24" xfId="26" applyNumberFormat="1" applyFont="1" applyBorder="1">
      <alignment horizontal="right" vertical="center"/>
    </xf>
    <xf numFmtId="3" fontId="0" fillId="0" borderId="25" xfId="26" applyNumberFormat="1" applyFont="1" applyFill="1" applyBorder="1">
      <alignment horizontal="right" vertical="center"/>
    </xf>
    <xf numFmtId="3" fontId="0" fillId="0" borderId="25" xfId="40" applyNumberFormat="1" applyFont="1" applyFill="1" applyBorder="1">
      <alignment horizontal="right" vertical="center"/>
    </xf>
    <xf numFmtId="3" fontId="0" fillId="0" borderId="24" xfId="40" applyNumberFormat="1" applyFont="1" applyFill="1" applyBorder="1">
      <alignment horizontal="right" vertical="center"/>
    </xf>
    <xf numFmtId="168" fontId="0" fillId="0" borderId="12" xfId="43" applyNumberFormat="1" applyFont="1" applyFill="1" applyBorder="1">
      <alignment horizontal="right" vertical="center"/>
    </xf>
    <xf numFmtId="3" fontId="0" fillId="14" borderId="12" xfId="27" applyNumberFormat="1" applyFont="1" applyBorder="1">
      <alignment horizontal="right" vertical="center"/>
    </xf>
    <xf numFmtId="168" fontId="0" fillId="14" borderId="12" xfId="27" applyNumberFormat="1" applyFont="1" applyBorder="1">
      <alignment horizontal="right" vertical="center"/>
    </xf>
    <xf numFmtId="2" fontId="64" fillId="15" borderId="0" xfId="0" applyNumberFormat="1" applyFont="1" applyFill="1" applyAlignment="1">
      <alignment horizontal="left" vertical="center" wrapText="1"/>
    </xf>
    <xf numFmtId="1" fontId="0" fillId="2" borderId="17" xfId="47" applyNumberFormat="1" applyFont="1" applyFill="1" applyBorder="1" applyAlignment="1">
      <alignment horizontal="right" vertical="center"/>
    </xf>
    <xf numFmtId="1" fontId="0" fillId="0" borderId="25" xfId="23" applyNumberFormat="1" applyFont="1" applyFill="1" applyBorder="1" applyAlignment="1">
      <alignment horizontal="right" vertical="center" wrapText="1"/>
    </xf>
    <xf numFmtId="1" fontId="0" fillId="0" borderId="17" xfId="41" applyNumberFormat="1" applyFont="1" applyBorder="1" applyAlignment="1">
      <alignment horizontal="right" vertical="center" wrapText="1"/>
    </xf>
    <xf numFmtId="0" fontId="28" fillId="0" borderId="45" xfId="23" applyBorder="1" applyAlignment="1">
      <alignment horizontal="right" vertical="center" wrapText="1"/>
    </xf>
    <xf numFmtId="3" fontId="0" fillId="2" borderId="24" xfId="0" applyNumberFormat="1" applyBorder="1" applyAlignment="1">
      <alignment horizontal="right" vertical="center" wrapText="1"/>
    </xf>
    <xf numFmtId="0" fontId="0" fillId="2" borderId="13" xfId="0" applyBorder="1" applyAlignment="1">
      <alignment horizontal="right" vertical="center" wrapText="1"/>
    </xf>
    <xf numFmtId="0" fontId="0" fillId="2" borderId="24" xfId="0" applyBorder="1" applyAlignment="1">
      <alignment horizontal="right" vertical="center" wrapText="1"/>
    </xf>
    <xf numFmtId="0" fontId="0" fillId="2" borderId="17" xfId="0" applyBorder="1" applyAlignment="1">
      <alignment horizontal="right" vertical="center" wrapText="1"/>
    </xf>
    <xf numFmtId="0" fontId="102" fillId="2" borderId="0" xfId="0" applyFont="1" applyAlignment="1">
      <alignment horizontal="left" vertical="top" wrapText="1"/>
    </xf>
    <xf numFmtId="172" fontId="44" fillId="0" borderId="25" xfId="72" applyNumberFormat="1" applyFont="1" applyFill="1" applyBorder="1" applyAlignment="1">
      <alignment horizontal="right" vertical="center"/>
    </xf>
    <xf numFmtId="10" fontId="44" fillId="2" borderId="0" xfId="0" applyNumberFormat="1" applyFont="1" applyAlignment="1">
      <alignment vertical="center" wrapText="1"/>
    </xf>
    <xf numFmtId="0" fontId="44" fillId="0" borderId="24" xfId="23" applyFont="1" applyBorder="1" applyAlignment="1">
      <alignment horizontal="left" vertical="center" wrapText="1" indent="1"/>
    </xf>
    <xf numFmtId="172" fontId="44" fillId="0" borderId="24" xfId="72" applyNumberFormat="1" applyFont="1" applyFill="1" applyBorder="1" applyAlignment="1">
      <alignment horizontal="right" vertical="center" wrapText="1"/>
    </xf>
    <xf numFmtId="3" fontId="44" fillId="2" borderId="24" xfId="40" applyNumberFormat="1" applyFont="1" applyFill="1" applyBorder="1">
      <alignment horizontal="right" vertical="center"/>
    </xf>
    <xf numFmtId="166" fontId="44" fillId="14" borderId="13" xfId="46" applyFont="1" applyBorder="1" applyAlignment="1">
      <alignment horizontal="left" vertical="center" indent="1"/>
    </xf>
    <xf numFmtId="172" fontId="44" fillId="0" borderId="13" xfId="72" applyNumberFormat="1" applyFont="1" applyFill="1" applyBorder="1" applyAlignment="1">
      <alignment horizontal="right" vertical="center"/>
    </xf>
    <xf numFmtId="3" fontId="44" fillId="14" borderId="13" xfId="46" applyNumberFormat="1" applyFont="1" applyBorder="1" applyAlignment="1">
      <alignment horizontal="right" vertical="center"/>
    </xf>
    <xf numFmtId="166" fontId="44" fillId="14" borderId="9" xfId="46" applyFont="1" applyBorder="1" applyAlignment="1">
      <alignment horizontal="left" vertical="center"/>
    </xf>
    <xf numFmtId="9" fontId="44" fillId="14" borderId="9" xfId="46" applyNumberFormat="1" applyFont="1" applyBorder="1" applyAlignment="1">
      <alignment horizontal="right" vertical="center"/>
    </xf>
    <xf numFmtId="166" fontId="44" fillId="0" borderId="25" xfId="46" applyFont="1" applyFill="1" applyBorder="1" applyAlignment="1">
      <alignment horizontal="left" vertical="center"/>
    </xf>
    <xf numFmtId="1" fontId="0" fillId="2" borderId="0" xfId="0" applyNumberFormat="1" applyAlignment="1">
      <alignment vertical="center" wrapText="1"/>
    </xf>
    <xf numFmtId="170" fontId="61" fillId="2" borderId="0" xfId="0" applyNumberFormat="1" applyFont="1" applyAlignment="1">
      <alignment vertical="center" wrapText="1"/>
    </xf>
    <xf numFmtId="1" fontId="0" fillId="2" borderId="0" xfId="0" applyNumberFormat="1" applyAlignment="1">
      <alignment horizontal="right" vertical="top" wrapText="1"/>
    </xf>
    <xf numFmtId="2" fontId="28" fillId="2" borderId="0" xfId="0" applyNumberFormat="1" applyFont="1" applyAlignment="1">
      <alignment horizontal="left" vertical="center" wrapText="1"/>
    </xf>
    <xf numFmtId="1" fontId="28" fillId="2" borderId="0" xfId="0" applyNumberFormat="1" applyFont="1" applyAlignment="1">
      <alignment horizontal="left" vertical="center" wrapText="1"/>
    </xf>
    <xf numFmtId="3" fontId="69" fillId="2" borderId="0" xfId="0" applyNumberFormat="1" applyFont="1" applyAlignment="1">
      <alignment vertical="center"/>
    </xf>
    <xf numFmtId="2" fontId="69" fillId="2" borderId="0" xfId="0" applyNumberFormat="1" applyFont="1" applyAlignment="1">
      <alignment vertical="center"/>
    </xf>
    <xf numFmtId="168" fontId="0" fillId="2" borderId="0" xfId="0" applyNumberFormat="1">
      <alignment vertical="top" wrapText="1"/>
    </xf>
    <xf numFmtId="3" fontId="20" fillId="2" borderId="0" xfId="0" applyNumberFormat="1" applyFont="1" applyAlignment="1">
      <alignment vertical="center" wrapText="1"/>
    </xf>
    <xf numFmtId="0" fontId="0" fillId="0" borderId="0" xfId="41" applyFont="1" applyBorder="1" applyAlignment="1">
      <alignment horizontal="left" vertical="center" wrapText="1"/>
    </xf>
    <xf numFmtId="0" fontId="28" fillId="0" borderId="0" xfId="41" applyBorder="1" applyAlignment="1">
      <alignment horizontal="right" vertical="center" wrapText="1"/>
    </xf>
    <xf numFmtId="3" fontId="28" fillId="14" borderId="0" xfId="46" applyNumberFormat="1" applyBorder="1" applyAlignment="1">
      <alignment horizontal="right" vertical="center"/>
    </xf>
    <xf numFmtId="1" fontId="28" fillId="14" borderId="0" xfId="46" applyNumberFormat="1" applyBorder="1" applyAlignment="1">
      <alignment horizontal="right" vertical="center"/>
    </xf>
    <xf numFmtId="173" fontId="20" fillId="2" borderId="0" xfId="0" applyNumberFormat="1" applyFont="1" applyAlignment="1">
      <alignment horizontal="right" vertical="top" wrapText="1"/>
    </xf>
    <xf numFmtId="0" fontId="136" fillId="17" borderId="15" xfId="0" applyFont="1" applyFill="1" applyBorder="1" applyAlignment="1"/>
    <xf numFmtId="0" fontId="136" fillId="17" borderId="15" xfId="0" applyFont="1" applyFill="1" applyBorder="1" applyAlignment="1">
      <alignment wrapText="1"/>
    </xf>
    <xf numFmtId="3" fontId="28" fillId="2" borderId="17" xfId="40" applyNumberFormat="1" applyFont="1" applyFill="1" applyBorder="1" applyAlignment="1">
      <alignment vertical="top" wrapText="1"/>
    </xf>
    <xf numFmtId="166" fontId="44" fillId="18" borderId="51" xfId="0" applyNumberFormat="1" applyFont="1" applyFill="1" applyBorder="1" applyAlignment="1">
      <alignment horizontal="right" vertical="center"/>
    </xf>
    <xf numFmtId="9" fontId="0" fillId="2" borderId="0" xfId="73" applyFont="1" applyFill="1" applyAlignment="1">
      <alignment vertical="center" wrapText="1"/>
    </xf>
    <xf numFmtId="0" fontId="45" fillId="11" borderId="25" xfId="38" applyFont="1" applyFill="1" applyBorder="1" applyAlignment="1">
      <alignment horizontal="left" vertical="center"/>
    </xf>
    <xf numFmtId="0" fontId="45" fillId="11" borderId="24" xfId="38" applyFont="1" applyFill="1" applyBorder="1" applyAlignment="1">
      <alignment horizontal="left" vertical="center"/>
    </xf>
    <xf numFmtId="0" fontId="44" fillId="2" borderId="24" xfId="23" applyFont="1" applyFill="1" applyBorder="1" applyAlignment="1">
      <alignment vertical="top" wrapText="1"/>
    </xf>
    <xf numFmtId="0" fontId="44" fillId="2" borderId="24" xfId="41" applyFont="1" applyFill="1" applyBorder="1">
      <alignment horizontal="left" vertical="top" wrapText="1"/>
    </xf>
    <xf numFmtId="0" fontId="44" fillId="0" borderId="24" xfId="49" applyFont="1" applyFill="1" applyBorder="1">
      <alignment vertical="top" wrapText="1"/>
    </xf>
    <xf numFmtId="0" fontId="44" fillId="2" borderId="24" xfId="49" applyFont="1" applyFill="1" applyBorder="1">
      <alignment vertical="top" wrapText="1"/>
    </xf>
    <xf numFmtId="0" fontId="44" fillId="0" borderId="17" xfId="49" applyFont="1" applyFill="1" applyBorder="1">
      <alignment vertical="top" wrapText="1"/>
    </xf>
    <xf numFmtId="0" fontId="44" fillId="2" borderId="17" xfId="41" applyFont="1" applyFill="1" applyBorder="1">
      <alignment horizontal="left" vertical="top" wrapText="1"/>
    </xf>
    <xf numFmtId="0" fontId="28" fillId="2" borderId="24" xfId="0" applyFont="1" applyBorder="1">
      <alignment vertical="top" wrapText="1"/>
    </xf>
    <xf numFmtId="0" fontId="29" fillId="0" borderId="11" xfId="42" applyAlignment="1">
      <alignment horizontal="right" vertical="center" wrapText="1"/>
    </xf>
    <xf numFmtId="0" fontId="44" fillId="0" borderId="17" xfId="41" applyFont="1" applyBorder="1" applyAlignment="1">
      <alignment horizontal="left" vertical="center" wrapText="1"/>
    </xf>
    <xf numFmtId="0" fontId="44" fillId="2" borderId="0" xfId="0" applyFont="1" applyAlignment="1">
      <alignment vertical="center" wrapText="1"/>
    </xf>
    <xf numFmtId="0" fontId="44" fillId="0" borderId="13" xfId="41" applyFont="1" applyBorder="1" applyAlignment="1">
      <alignment horizontal="left" vertical="center" wrapText="1"/>
    </xf>
    <xf numFmtId="0" fontId="44" fillId="14" borderId="43" xfId="23" applyFont="1" applyFill="1" applyBorder="1" applyAlignment="1">
      <alignment horizontal="right" vertical="center" wrapText="1"/>
    </xf>
    <xf numFmtId="3" fontId="28" fillId="2" borderId="13" xfId="47" applyNumberFormat="1" applyFont="1" applyFill="1" applyBorder="1" applyAlignment="1">
      <alignment horizontal="right" vertical="center"/>
    </xf>
    <xf numFmtId="3" fontId="28" fillId="2" borderId="46" xfId="47" applyNumberFormat="1" applyFont="1" applyFill="1" applyBorder="1" applyAlignment="1">
      <alignment horizontal="right" vertical="center"/>
    </xf>
    <xf numFmtId="3" fontId="28" fillId="2" borderId="17" xfId="47" applyNumberFormat="1" applyFont="1" applyFill="1" applyBorder="1" applyAlignment="1">
      <alignment horizontal="right" vertical="center"/>
    </xf>
    <xf numFmtId="3" fontId="44" fillId="2" borderId="17" xfId="47" applyNumberFormat="1" applyFont="1" applyFill="1" applyBorder="1" applyAlignment="1">
      <alignment horizontal="right" vertical="center"/>
    </xf>
    <xf numFmtId="0" fontId="136" fillId="0" borderId="11" xfId="38" applyFont="1" applyAlignment="1">
      <alignment horizontal="left" vertical="center"/>
    </xf>
    <xf numFmtId="0" fontId="29" fillId="2" borderId="11" xfId="38" applyFill="1" applyAlignment="1">
      <alignment horizontal="right" vertical="center"/>
    </xf>
    <xf numFmtId="3" fontId="28" fillId="2" borderId="13" xfId="40" applyNumberFormat="1" applyFont="1" applyFill="1" applyBorder="1" applyAlignment="1">
      <alignment horizontal="right" vertical="center"/>
    </xf>
    <xf numFmtId="0" fontId="39" fillId="2" borderId="0" xfId="39" applyFill="1" applyAlignment="1">
      <alignment vertical="center" wrapText="1"/>
    </xf>
    <xf numFmtId="0" fontId="69" fillId="2" borderId="0" xfId="39" applyFont="1" applyFill="1" applyAlignment="1">
      <alignment horizontal="left" vertical="center"/>
    </xf>
    <xf numFmtId="3" fontId="0" fillId="2" borderId="13" xfId="40" applyNumberFormat="1" applyFont="1" applyFill="1" applyBorder="1" applyAlignment="1">
      <alignment horizontal="right" vertical="center"/>
    </xf>
    <xf numFmtId="3" fontId="0" fillId="2" borderId="13" xfId="26" applyNumberFormat="1" applyFont="1" applyBorder="1" applyAlignment="1">
      <alignment horizontal="right" vertical="center"/>
    </xf>
    <xf numFmtId="0" fontId="45" fillId="0" borderId="11" xfId="38" applyFont="1" applyFill="1" applyAlignment="1">
      <alignment horizontal="right" vertical="center"/>
    </xf>
    <xf numFmtId="3" fontId="44" fillId="2" borderId="22" xfId="40" applyNumberFormat="1" applyFont="1" applyFill="1" applyBorder="1" applyAlignment="1">
      <alignment horizontal="right" vertical="center"/>
    </xf>
    <xf numFmtId="0" fontId="28" fillId="2" borderId="0" xfId="39" applyFont="1" applyFill="1" applyAlignment="1">
      <alignment horizontal="left" vertical="center"/>
    </xf>
    <xf numFmtId="0" fontId="28" fillId="0" borderId="10" xfId="41" applyFont="1" applyAlignment="1">
      <alignment horizontal="right" vertical="center" wrapText="1"/>
    </xf>
    <xf numFmtId="0" fontId="0" fillId="2" borderId="24" xfId="0" applyFont="1" applyBorder="1">
      <alignment vertical="top" wrapText="1"/>
    </xf>
    <xf numFmtId="0" fontId="0" fillId="0" borderId="24" xfId="0" applyFill="1" applyBorder="1">
      <alignment vertical="top" wrapText="1"/>
    </xf>
    <xf numFmtId="0" fontId="29" fillId="17" borderId="0" xfId="0" applyFont="1" applyFill="1" applyBorder="1" applyAlignment="1">
      <alignment horizontal="left"/>
    </xf>
    <xf numFmtId="0" fontId="114" fillId="17" borderId="25" xfId="0" applyFont="1" applyFill="1" applyBorder="1">
      <alignment vertical="top" wrapText="1"/>
    </xf>
    <xf numFmtId="0" fontId="114" fillId="17" borderId="24" xfId="0" applyFont="1" applyFill="1" applyBorder="1">
      <alignment vertical="top" wrapText="1"/>
    </xf>
    <xf numFmtId="0" fontId="114" fillId="17" borderId="17" xfId="0" applyFont="1" applyFill="1" applyBorder="1">
      <alignment vertical="top" wrapText="1"/>
    </xf>
    <xf numFmtId="0" fontId="44" fillId="0" borderId="12" xfId="23" quotePrefix="1" applyFont="1" applyFill="1">
      <alignment horizontal="left" vertical="top" wrapText="1"/>
    </xf>
    <xf numFmtId="0" fontId="91" fillId="0" borderId="0" xfId="0" applyFont="1" applyFill="1" applyAlignment="1">
      <alignment vertical="top" wrapText="1"/>
    </xf>
    <xf numFmtId="0" fontId="44" fillId="0" borderId="0" xfId="0" applyFont="1" applyFill="1" applyAlignment="1">
      <alignment vertical="center" wrapText="1"/>
    </xf>
    <xf numFmtId="0" fontId="44" fillId="0" borderId="0" xfId="0" applyFont="1" applyFill="1" applyAlignment="1">
      <alignment vertical="top"/>
    </xf>
    <xf numFmtId="0" fontId="44" fillId="2" borderId="24" xfId="41" applyFont="1" applyFill="1" applyBorder="1" applyAlignment="1">
      <alignment vertical="top" wrapText="1"/>
    </xf>
    <xf numFmtId="0" fontId="45" fillId="2" borderId="0" xfId="6" applyFont="1" applyFill="1" applyBorder="1">
      <alignment horizontal="left"/>
    </xf>
    <xf numFmtId="0" fontId="44" fillId="2" borderId="0" xfId="6" applyFont="1" applyFill="1" applyBorder="1" applyAlignment="1">
      <alignment horizontal="left" wrapText="1"/>
    </xf>
    <xf numFmtId="0" fontId="0" fillId="2" borderId="0" xfId="0" applyAlignment="1">
      <alignment horizontal="left" vertical="center" wrapText="1"/>
    </xf>
    <xf numFmtId="0" fontId="44" fillId="2" borderId="0" xfId="0" applyFont="1" applyAlignment="1">
      <alignment vertical="center" wrapText="1"/>
    </xf>
    <xf numFmtId="0" fontId="119" fillId="2" borderId="0" xfId="6" applyFont="1" applyFill="1" applyAlignment="1">
      <alignment horizontal="left" vertical="top" wrapText="1"/>
    </xf>
    <xf numFmtId="0" fontId="0" fillId="2" borderId="17" xfId="0" applyFont="1" applyBorder="1" applyAlignment="1">
      <alignment horizontal="left" vertical="center" wrapText="1"/>
    </xf>
    <xf numFmtId="0" fontId="0" fillId="2" borderId="17" xfId="0" applyFont="1" applyBorder="1" applyAlignment="1">
      <alignment horizontal="left" vertical="center"/>
    </xf>
    <xf numFmtId="9" fontId="28" fillId="2" borderId="0" xfId="73" applyFont="1" applyFill="1" applyAlignment="1">
      <alignment vertical="top" wrapText="1"/>
    </xf>
    <xf numFmtId="0" fontId="39" fillId="2" borderId="0" xfId="39" applyFill="1" applyAlignment="1">
      <alignment horizontal="center" vertical="center" wrapText="1"/>
    </xf>
    <xf numFmtId="0" fontId="119" fillId="2" borderId="0" xfId="6" applyFont="1" applyFill="1" applyAlignment="1">
      <alignment horizontal="center" vertical="center" wrapText="1"/>
    </xf>
    <xf numFmtId="0" fontId="45" fillId="14" borderId="11" xfId="38" applyFont="1" applyFill="1">
      <alignment horizontal="left"/>
    </xf>
    <xf numFmtId="0" fontId="45" fillId="2" borderId="11" xfId="0" applyFont="1" applyBorder="1" applyAlignment="1">
      <alignment wrapText="1"/>
    </xf>
    <xf numFmtId="0" fontId="44" fillId="0" borderId="25" xfId="49" applyFont="1" applyFill="1" applyBorder="1" applyAlignment="1">
      <alignment horizontal="left" vertical="top" wrapText="1"/>
    </xf>
    <xf numFmtId="0" fontId="44" fillId="0" borderId="24" xfId="49" applyFont="1" applyFill="1" applyBorder="1" applyAlignment="1">
      <alignment horizontal="left" vertical="top" wrapText="1"/>
    </xf>
    <xf numFmtId="0" fontId="44" fillId="0" borderId="17" xfId="49" applyFont="1" applyFill="1" applyBorder="1" applyAlignment="1">
      <alignment horizontal="left" vertical="top" wrapText="1"/>
    </xf>
    <xf numFmtId="0" fontId="44" fillId="17" borderId="59" xfId="0" applyFont="1" applyFill="1" applyBorder="1" applyAlignment="1">
      <alignment horizontal="left" vertical="top" wrapText="1"/>
    </xf>
    <xf numFmtId="14" fontId="44" fillId="17" borderId="59" xfId="0" applyNumberFormat="1" applyFont="1" applyFill="1" applyBorder="1" applyAlignment="1">
      <alignment horizontal="left" vertical="top" wrapText="1"/>
    </xf>
    <xf numFmtId="0" fontId="44" fillId="17" borderId="19" xfId="0" applyFont="1" applyFill="1" applyBorder="1" applyAlignment="1">
      <alignment horizontal="left" vertical="top" wrapText="1"/>
    </xf>
    <xf numFmtId="0" fontId="44" fillId="17" borderId="64" xfId="0" applyFont="1" applyFill="1" applyBorder="1" applyAlignment="1">
      <alignment horizontal="left" vertical="top" wrapText="1"/>
    </xf>
    <xf numFmtId="0" fontId="44" fillId="17" borderId="63" xfId="0" applyFont="1" applyFill="1" applyBorder="1" applyAlignment="1">
      <alignment horizontal="left" vertical="top" wrapText="1"/>
    </xf>
    <xf numFmtId="0" fontId="83" fillId="2" borderId="0" xfId="6" applyFont="1" applyFill="1" applyAlignment="1">
      <alignment vertical="top" wrapText="1"/>
    </xf>
    <xf numFmtId="0" fontId="0" fillId="2" borderId="25" xfId="0" applyFont="1" applyBorder="1">
      <alignment vertical="top" wrapText="1"/>
    </xf>
    <xf numFmtId="0" fontId="0" fillId="2" borderId="17" xfId="0" applyFont="1" applyBorder="1">
      <alignment vertical="top" wrapText="1"/>
    </xf>
    <xf numFmtId="0" fontId="28" fillId="2" borderId="0" xfId="6" applyFont="1" applyFill="1" applyBorder="1" applyAlignment="1">
      <alignment horizontal="left" vertical="top"/>
    </xf>
    <xf numFmtId="166" fontId="34" fillId="2" borderId="45" xfId="40" applyFont="1" applyFill="1" applyBorder="1">
      <alignment horizontal="right" vertical="center"/>
    </xf>
    <xf numFmtId="0" fontId="0" fillId="2" borderId="12" xfId="49" applyFont="1">
      <alignment vertical="top" wrapText="1"/>
    </xf>
    <xf numFmtId="0" fontId="0" fillId="2" borderId="0" xfId="0" applyFont="1">
      <alignment vertical="top" wrapText="1"/>
    </xf>
    <xf numFmtId="0" fontId="38" fillId="0" borderId="0" xfId="21" applyFont="1" applyAlignment="1">
      <alignment horizontal="right" vertical="center"/>
    </xf>
    <xf numFmtId="0" fontId="37" fillId="2" borderId="0" xfId="6" applyFont="1" applyFill="1" applyBorder="1" applyAlignment="1">
      <alignment vertical="center"/>
    </xf>
    <xf numFmtId="0" fontId="0" fillId="2" borderId="0" xfId="0" applyFont="1" applyAlignment="1">
      <alignment vertical="top"/>
    </xf>
    <xf numFmtId="0" fontId="29" fillId="0" borderId="11" xfId="22" applyFont="1" applyFill="1" applyAlignment="1">
      <alignment horizontal="left"/>
    </xf>
    <xf numFmtId="0" fontId="44" fillId="0" borderId="24" xfId="41" applyFont="1" applyBorder="1">
      <alignment horizontal="left" vertical="top" wrapText="1"/>
    </xf>
    <xf numFmtId="166" fontId="44" fillId="2" borderId="18" xfId="73" applyNumberFormat="1" applyFont="1" applyFill="1" applyBorder="1" applyAlignment="1">
      <alignment horizontal="right" vertical="center"/>
    </xf>
    <xf numFmtId="166" fontId="44" fillId="2" borderId="0" xfId="73" applyNumberFormat="1" applyFont="1" applyFill="1" applyBorder="1" applyAlignment="1">
      <alignment horizontal="right" vertical="center"/>
    </xf>
    <xf numFmtId="1" fontId="123" fillId="2" borderId="0" xfId="43" applyNumberFormat="1" applyFont="1" applyFill="1" applyBorder="1">
      <alignment horizontal="right" vertical="center"/>
    </xf>
    <xf numFmtId="1" fontId="44" fillId="14" borderId="0" xfId="27" applyNumberFormat="1" applyFont="1" applyBorder="1">
      <alignment horizontal="right" vertical="center"/>
    </xf>
    <xf numFmtId="0" fontId="44" fillId="2" borderId="0" xfId="6" applyFont="1" applyFill="1" applyAlignment="1">
      <alignment vertical="top" wrapText="1"/>
    </xf>
    <xf numFmtId="0" fontId="44" fillId="17" borderId="25" xfId="0" applyFont="1" applyFill="1" applyBorder="1">
      <alignment vertical="top" wrapText="1"/>
    </xf>
    <xf numFmtId="0" fontId="44" fillId="2" borderId="12" xfId="49" applyFont="1">
      <alignment vertical="top" wrapText="1"/>
    </xf>
    <xf numFmtId="0" fontId="97" fillId="2" borderId="0" xfId="0" applyFont="1" applyAlignment="1">
      <alignment vertical="center" wrapText="1"/>
    </xf>
    <xf numFmtId="0" fontId="97" fillId="2" borderId="0" xfId="0" applyFont="1" applyAlignment="1">
      <alignment wrapText="1"/>
    </xf>
    <xf numFmtId="0" fontId="44" fillId="0" borderId="12" xfId="23" applyFont="1" applyAlignment="1">
      <alignment horizontal="left" vertical="center" wrapText="1"/>
    </xf>
    <xf numFmtId="0" fontId="44" fillId="2" borderId="0" xfId="0" applyFont="1" applyAlignment="1">
      <alignment vertical="center" wrapText="1"/>
    </xf>
    <xf numFmtId="0" fontId="44" fillId="0" borderId="24" xfId="49" applyFont="1" applyFill="1" applyBorder="1" applyAlignment="1">
      <alignment horizontal="left" vertical="top" wrapText="1"/>
    </xf>
    <xf numFmtId="0" fontId="44" fillId="0" borderId="24" xfId="41" applyFont="1" applyBorder="1">
      <alignment horizontal="left" vertical="top" wrapText="1"/>
    </xf>
    <xf numFmtId="0" fontId="44" fillId="2" borderId="0" xfId="0" applyFont="1" applyBorder="1" applyAlignment="1">
      <alignment vertical="top" wrapText="1"/>
    </xf>
    <xf numFmtId="166" fontId="44" fillId="18" borderId="45" xfId="0" applyNumberFormat="1" applyFont="1" applyFill="1" applyBorder="1" applyAlignment="1">
      <alignment horizontal="left" vertical="top" wrapText="1"/>
    </xf>
    <xf numFmtId="172" fontId="44" fillId="18" borderId="45" xfId="72" applyNumberFormat="1" applyFont="1" applyFill="1" applyBorder="1" applyAlignment="1">
      <alignment horizontal="left" vertical="top" wrapText="1"/>
    </xf>
    <xf numFmtId="0" fontId="44" fillId="18" borderId="45" xfId="72" applyNumberFormat="1" applyFont="1" applyFill="1" applyBorder="1" applyAlignment="1">
      <alignment horizontal="left" vertical="top"/>
    </xf>
    <xf numFmtId="172" fontId="44" fillId="18" borderId="19" xfId="72" applyNumberFormat="1" applyFont="1" applyFill="1" applyBorder="1" applyAlignment="1">
      <alignment horizontal="right" vertical="center"/>
    </xf>
    <xf numFmtId="172" fontId="44" fillId="18" borderId="10" xfId="72" applyNumberFormat="1" applyFont="1" applyFill="1" applyBorder="1" applyAlignment="1">
      <alignment horizontal="right" vertical="center"/>
    </xf>
    <xf numFmtId="2" fontId="44" fillId="0" borderId="9" xfId="25" applyFont="1" applyAlignment="1">
      <alignment horizontal="right" vertical="center"/>
    </xf>
    <xf numFmtId="0" fontId="28" fillId="2" borderId="12" xfId="23" applyFont="1" applyFill="1" applyAlignment="1">
      <alignment horizontal="right" vertical="center" wrapText="1"/>
    </xf>
    <xf numFmtId="3" fontId="28" fillId="2" borderId="12" xfId="23" applyNumberFormat="1" applyFont="1" applyFill="1" applyAlignment="1">
      <alignment horizontal="right" vertical="center" wrapText="1"/>
    </xf>
    <xf numFmtId="0" fontId="28" fillId="0" borderId="0" xfId="41" applyFont="1" applyBorder="1" applyAlignment="1">
      <alignment horizontal="right" vertical="center" wrapText="1"/>
    </xf>
    <xf numFmtId="0" fontId="150" fillId="2" borderId="0" xfId="0" applyFont="1" applyAlignment="1">
      <alignment vertical="top"/>
    </xf>
    <xf numFmtId="0" fontId="150" fillId="2" borderId="0" xfId="0" applyFont="1" applyAlignment="1">
      <alignment vertical="center"/>
    </xf>
    <xf numFmtId="0" fontId="44" fillId="2" borderId="12" xfId="49" applyFont="1">
      <alignment vertical="top" wrapText="1"/>
    </xf>
    <xf numFmtId="3" fontId="28" fillId="0" borderId="17" xfId="41" applyNumberFormat="1" applyFont="1" applyBorder="1" applyAlignment="1">
      <alignment horizontal="right" vertical="center" wrapText="1"/>
    </xf>
    <xf numFmtId="3" fontId="43" fillId="0" borderId="17" xfId="41" applyNumberFormat="1" applyFont="1" applyBorder="1" applyAlignment="1">
      <alignment horizontal="right" vertical="center" wrapText="1"/>
    </xf>
    <xf numFmtId="3" fontId="43" fillId="14" borderId="17" xfId="46" applyNumberFormat="1" applyFont="1" applyBorder="1" applyAlignment="1">
      <alignment horizontal="right" vertical="center"/>
    </xf>
    <xf numFmtId="1" fontId="43" fillId="14" borderId="17" xfId="46" applyNumberFormat="1" applyFont="1" applyBorder="1" applyAlignment="1">
      <alignment horizontal="right" vertical="center"/>
    </xf>
    <xf numFmtId="9" fontId="29" fillId="2" borderId="0" xfId="73" applyFont="1" applyFill="1" applyAlignment="1">
      <alignment vertical="top" wrapText="1"/>
    </xf>
    <xf numFmtId="9" fontId="0" fillId="2" borderId="0" xfId="73" applyFont="1" applyFill="1" applyAlignment="1">
      <alignment vertical="top" wrapText="1"/>
    </xf>
    <xf numFmtId="2" fontId="44" fillId="2" borderId="18" xfId="73" applyNumberFormat="1" applyFont="1" applyFill="1" applyBorder="1" applyAlignment="1">
      <alignment horizontal="right" vertical="center"/>
    </xf>
    <xf numFmtId="0" fontId="44" fillId="2" borderId="13" xfId="49" applyFont="1" applyFill="1" applyBorder="1">
      <alignment vertical="top" wrapText="1"/>
    </xf>
    <xf numFmtId="0" fontId="44" fillId="0" borderId="0" xfId="41" applyFont="1" applyBorder="1">
      <alignment horizontal="left" vertical="top" wrapText="1"/>
    </xf>
    <xf numFmtId="9" fontId="28" fillId="2" borderId="24" xfId="73" applyFont="1" applyFill="1" applyBorder="1" applyAlignment="1">
      <alignment horizontal="left" vertical="center" wrapText="1"/>
    </xf>
    <xf numFmtId="0" fontId="44" fillId="2" borderId="0" xfId="0" applyFont="1" applyBorder="1">
      <alignment vertical="top" wrapText="1"/>
    </xf>
    <xf numFmtId="0" fontId="28" fillId="0" borderId="12" xfId="23" applyFont="1" applyAlignment="1">
      <alignment vertical="top" wrapText="1"/>
    </xf>
    <xf numFmtId="3" fontId="28" fillId="2" borderId="12" xfId="26" quotePrefix="1" applyNumberFormat="1" applyFont="1" applyAlignment="1">
      <alignment vertical="top" wrapText="1"/>
    </xf>
    <xf numFmtId="0" fontId="28" fillId="0" borderId="17" xfId="23" applyFont="1" applyBorder="1" applyAlignment="1">
      <alignment vertical="top" wrapText="1"/>
    </xf>
    <xf numFmtId="3" fontId="28" fillId="2" borderId="17" xfId="26" quotePrefix="1" applyNumberFormat="1" applyFont="1" applyBorder="1" applyAlignment="1">
      <alignment vertical="top" wrapText="1"/>
    </xf>
    <xf numFmtId="0" fontId="98" fillId="2" borderId="0" xfId="0" applyFont="1" applyAlignment="1">
      <alignment wrapText="1"/>
    </xf>
    <xf numFmtId="3" fontId="28" fillId="2" borderId="12" xfId="40" applyNumberFormat="1" applyFont="1" applyFill="1" applyAlignment="1">
      <alignment vertical="center"/>
    </xf>
    <xf numFmtId="3" fontId="28" fillId="2" borderId="17" xfId="47" applyNumberFormat="1" applyFont="1" applyFill="1" applyBorder="1" applyAlignment="1">
      <alignment vertical="center"/>
    </xf>
    <xf numFmtId="3" fontId="0" fillId="2" borderId="12" xfId="26" applyNumberFormat="1" applyFont="1" applyAlignment="1">
      <alignment vertical="top" wrapText="1"/>
    </xf>
    <xf numFmtId="0" fontId="44" fillId="2" borderId="25" xfId="0" applyFont="1" applyBorder="1">
      <alignment vertical="top" wrapText="1"/>
    </xf>
    <xf numFmtId="0" fontId="63" fillId="2" borderId="24" xfId="0" applyFont="1" applyBorder="1">
      <alignment vertical="top" wrapText="1"/>
    </xf>
    <xf numFmtId="0" fontId="44" fillId="0" borderId="24" xfId="23" applyFont="1" applyBorder="1" applyAlignment="1">
      <alignment vertical="top" wrapText="1"/>
    </xf>
    <xf numFmtId="0" fontId="28" fillId="2" borderId="17" xfId="0" applyFont="1" applyBorder="1">
      <alignment vertical="top" wrapText="1"/>
    </xf>
    <xf numFmtId="166" fontId="28" fillId="14" borderId="10" xfId="46" applyFont="1" applyAlignment="1">
      <alignment horizontal="right" vertical="center" wrapText="1"/>
    </xf>
    <xf numFmtId="3" fontId="28" fillId="0" borderId="0" xfId="43" applyNumberFormat="1" applyFont="1" applyFill="1" applyBorder="1">
      <alignment horizontal="right" vertical="center"/>
    </xf>
    <xf numFmtId="166" fontId="28" fillId="2" borderId="45" xfId="40" quotePrefix="1" applyFont="1" applyFill="1" applyBorder="1">
      <alignment horizontal="right" vertical="center"/>
    </xf>
    <xf numFmtId="0" fontId="44" fillId="14" borderId="12" xfId="23" quotePrefix="1" applyFont="1" applyFill="1">
      <alignment horizontal="left" vertical="top" wrapText="1"/>
    </xf>
    <xf numFmtId="3" fontId="0" fillId="2" borderId="12" xfId="40" applyNumberFormat="1" applyFont="1" applyFill="1" applyAlignment="1">
      <alignment vertical="top" wrapText="1"/>
    </xf>
    <xf numFmtId="3" fontId="0" fillId="2" borderId="12" xfId="26" quotePrefix="1" applyNumberFormat="1" applyFont="1" applyAlignment="1">
      <alignment vertical="top" wrapText="1"/>
    </xf>
    <xf numFmtId="4" fontId="44" fillId="2" borderId="12" xfId="40" applyNumberFormat="1" applyFont="1" applyFill="1" applyAlignment="1">
      <alignment horizontal="right" vertical="center" indent="1"/>
    </xf>
    <xf numFmtId="0" fontId="28" fillId="2" borderId="0" xfId="0" applyFont="1" applyAlignment="1">
      <alignment horizontal="left" vertical="center" wrapText="1"/>
    </xf>
    <xf numFmtId="0" fontId="0" fillId="0" borderId="24" xfId="41" applyFont="1" applyBorder="1" applyAlignment="1">
      <alignment horizontal="left" vertical="center" wrapText="1"/>
    </xf>
    <xf numFmtId="0" fontId="28" fillId="0" borderId="45" xfId="41" applyBorder="1" applyAlignment="1">
      <alignment horizontal="left" vertical="center" wrapText="1"/>
    </xf>
    <xf numFmtId="0" fontId="0" fillId="2" borderId="24" xfId="0" applyBorder="1" applyAlignment="1">
      <alignment horizontal="left" vertical="center" wrapText="1"/>
    </xf>
    <xf numFmtId="0" fontId="0" fillId="2" borderId="17" xfId="0" applyBorder="1" applyAlignment="1">
      <alignment horizontal="left" vertical="center" wrapText="1"/>
    </xf>
    <xf numFmtId="0" fontId="44" fillId="0" borderId="13" xfId="41" applyFont="1" applyBorder="1">
      <alignment horizontal="left" vertical="top" wrapText="1"/>
    </xf>
    <xf numFmtId="0" fontId="44" fillId="0" borderId="0" xfId="41" applyFont="1" applyBorder="1">
      <alignment horizontal="left" vertical="top" wrapText="1"/>
    </xf>
    <xf numFmtId="0" fontId="29" fillId="0" borderId="0" xfId="48" applyFill="1" applyBorder="1" applyAlignment="1">
      <alignment horizontal="right" vertical="center"/>
    </xf>
    <xf numFmtId="0" fontId="29" fillId="2" borderId="11" xfId="42" applyFill="1" applyBorder="1">
      <alignment horizontal="right" wrapText="1"/>
    </xf>
    <xf numFmtId="166" fontId="28" fillId="2" borderId="24" xfId="0" applyNumberFormat="1" applyFont="1" applyBorder="1" applyAlignment="1">
      <alignment horizontal="right" vertical="center" wrapText="1"/>
    </xf>
    <xf numFmtId="166" fontId="28" fillId="2" borderId="17" xfId="0" applyNumberFormat="1" applyFont="1" applyBorder="1" applyAlignment="1">
      <alignment horizontal="right" vertical="center" wrapText="1"/>
    </xf>
    <xf numFmtId="0" fontId="93" fillId="2" borderId="0" xfId="0" applyFont="1" applyAlignment="1">
      <alignment horizontal="left" vertical="center" wrapText="1"/>
    </xf>
    <xf numFmtId="0" fontId="0" fillId="2" borderId="45" xfId="0" applyBorder="1" applyAlignment="1">
      <alignment horizontal="left" vertical="center" wrapText="1"/>
    </xf>
    <xf numFmtId="0" fontId="0" fillId="2" borderId="45" xfId="0" applyBorder="1" applyAlignment="1">
      <alignment horizontal="right" vertical="center" wrapText="1"/>
    </xf>
    <xf numFmtId="0" fontId="0" fillId="2" borderId="24" xfId="0" applyFont="1" applyBorder="1" applyAlignment="1">
      <alignment horizontal="right" vertical="center" wrapText="1"/>
    </xf>
    <xf numFmtId="0" fontId="0" fillId="2" borderId="13" xfId="0" applyFont="1" applyBorder="1" applyAlignment="1">
      <alignment horizontal="left" vertical="center" wrapText="1"/>
    </xf>
    <xf numFmtId="0" fontId="0" fillId="2" borderId="13" xfId="0" applyFont="1" applyBorder="1" applyAlignment="1">
      <alignment horizontal="right" vertical="center" wrapText="1"/>
    </xf>
    <xf numFmtId="0" fontId="0" fillId="2" borderId="17" xfId="0" applyFont="1" applyBorder="1" applyAlignment="1">
      <alignment horizontal="right" vertical="center" wrapText="1"/>
    </xf>
    <xf numFmtId="3" fontId="0" fillId="0" borderId="13" xfId="43" applyNumberFormat="1" applyFont="1" applyFill="1" applyBorder="1">
      <alignment horizontal="right" vertical="center"/>
    </xf>
    <xf numFmtId="3" fontId="28" fillId="2" borderId="12" xfId="26" applyNumberFormat="1" applyFont="1" applyAlignment="1">
      <alignment vertical="top" wrapText="1"/>
    </xf>
    <xf numFmtId="3" fontId="28" fillId="2" borderId="17" xfId="26" applyNumberFormat="1" applyFont="1" applyBorder="1" applyAlignment="1">
      <alignment vertical="top" wrapText="1"/>
    </xf>
    <xf numFmtId="0" fontId="28" fillId="2" borderId="12" xfId="49" applyFont="1" applyAlignment="1">
      <alignment horizontal="left" vertical="center" wrapText="1"/>
    </xf>
    <xf numFmtId="0" fontId="44" fillId="11" borderId="12" xfId="23" quotePrefix="1" applyFont="1" applyFill="1" applyAlignment="1">
      <alignment horizontal="left" vertical="center" wrapText="1"/>
    </xf>
    <xf numFmtId="2" fontId="29" fillId="0" borderId="9" xfId="25" applyAlignment="1">
      <alignment horizontal="right"/>
    </xf>
    <xf numFmtId="0" fontId="29" fillId="2" borderId="11" xfId="38" applyFill="1" applyAlignment="1">
      <alignment horizontal="right" wrapText="1"/>
    </xf>
    <xf numFmtId="0" fontId="27" fillId="2" borderId="12" xfId="24" applyFont="1" applyAlignment="1">
      <alignment horizontal="left" vertical="center"/>
    </xf>
    <xf numFmtId="0" fontId="27" fillId="2" borderId="25" xfId="24" quotePrefix="1" applyBorder="1" applyAlignment="1">
      <alignment horizontal="left" vertical="center"/>
    </xf>
    <xf numFmtId="0" fontId="27" fillId="2" borderId="45" xfId="24" applyBorder="1" applyAlignment="1">
      <alignment horizontal="left" vertical="center"/>
    </xf>
    <xf numFmtId="0" fontId="29" fillId="0" borderId="11" xfId="42" applyBorder="1">
      <alignment horizontal="right" wrapText="1"/>
    </xf>
    <xf numFmtId="1" fontId="0" fillId="2" borderId="25" xfId="40" applyNumberFormat="1" applyFont="1" applyFill="1" applyBorder="1" applyAlignment="1">
      <alignment horizontal="right" vertical="center"/>
    </xf>
    <xf numFmtId="1" fontId="0" fillId="2" borderId="12" xfId="40" applyNumberFormat="1" applyFont="1" applyFill="1" applyAlignment="1">
      <alignment horizontal="right" vertical="center"/>
    </xf>
    <xf numFmtId="1" fontId="0" fillId="2" borderId="12" xfId="26" applyNumberFormat="1" applyFont="1" applyAlignment="1">
      <alignment horizontal="right" vertical="center"/>
    </xf>
    <xf numFmtId="1" fontId="28" fillId="2" borderId="12" xfId="40" applyNumberFormat="1" applyFont="1" applyFill="1" applyAlignment="1">
      <alignment horizontal="right" vertical="center"/>
    </xf>
    <xf numFmtId="1" fontId="28" fillId="2" borderId="12" xfId="26" applyNumberFormat="1" applyAlignment="1">
      <alignment horizontal="right" vertical="center"/>
    </xf>
    <xf numFmtId="1" fontId="0" fillId="2" borderId="9" xfId="43" applyNumberFormat="1" applyFont="1" applyFill="1" applyAlignment="1">
      <alignment horizontal="right" vertical="center"/>
    </xf>
    <xf numFmtId="1" fontId="0" fillId="14" borderId="9" xfId="27" applyNumberFormat="1" applyFont="1" applyAlignment="1">
      <alignment horizontal="right" vertical="center"/>
    </xf>
    <xf numFmtId="1" fontId="28" fillId="2" borderId="9" xfId="43" applyNumberFormat="1" applyFont="1" applyFill="1" applyAlignment="1">
      <alignment horizontal="right" vertical="center"/>
    </xf>
    <xf numFmtId="1" fontId="28" fillId="14" borderId="9" xfId="27" applyNumberFormat="1" applyAlignment="1">
      <alignment horizontal="right" vertical="center"/>
    </xf>
    <xf numFmtId="1" fontId="28" fillId="2" borderId="45" xfId="40" applyNumberFormat="1" applyFont="1" applyFill="1" applyBorder="1" applyAlignment="1">
      <alignment horizontal="right" vertical="center"/>
    </xf>
    <xf numFmtId="0" fontId="0" fillId="0" borderId="44" xfId="41" applyFont="1" applyBorder="1" applyAlignment="1">
      <alignment horizontal="left" vertical="center" wrapText="1"/>
    </xf>
    <xf numFmtId="0" fontId="0" fillId="0" borderId="24" xfId="41" applyFont="1" applyBorder="1" applyAlignment="1">
      <alignment horizontal="left" vertical="center"/>
    </xf>
    <xf numFmtId="0" fontId="0" fillId="0" borderId="17" xfId="41" applyFont="1" applyBorder="1" applyAlignment="1">
      <alignment horizontal="left" vertical="center"/>
    </xf>
    <xf numFmtId="0" fontId="23" fillId="2" borderId="11" xfId="0" applyFont="1" applyBorder="1" applyAlignment="1">
      <alignment wrapText="1"/>
    </xf>
    <xf numFmtId="3" fontId="0" fillId="2" borderId="12" xfId="40" applyNumberFormat="1" applyFont="1" applyFill="1" applyAlignment="1">
      <alignment horizontal="right" vertical="center"/>
    </xf>
    <xf numFmtId="3" fontId="28" fillId="2" borderId="12" xfId="40" applyNumberFormat="1" applyFont="1" applyFill="1" applyAlignment="1">
      <alignment horizontal="right" vertical="center"/>
    </xf>
    <xf numFmtId="3" fontId="28" fillId="2" borderId="12" xfId="26" applyNumberFormat="1" applyAlignment="1">
      <alignment horizontal="right" vertical="center"/>
    </xf>
    <xf numFmtId="0" fontId="0" fillId="2" borderId="24" xfId="49" applyFont="1" applyFill="1" applyBorder="1">
      <alignment vertical="top" wrapText="1"/>
    </xf>
    <xf numFmtId="0" fontId="0" fillId="2" borderId="17" xfId="41" applyFont="1" applyFill="1" applyBorder="1">
      <alignment horizontal="left" vertical="top" wrapText="1"/>
    </xf>
    <xf numFmtId="0" fontId="0" fillId="2" borderId="0" xfId="0" applyAlignment="1">
      <alignment vertical="top" wrapText="1"/>
    </xf>
    <xf numFmtId="0" fontId="0" fillId="11" borderId="10" xfId="41" applyFont="1" applyFill="1">
      <alignment horizontal="left" vertical="top" wrapText="1"/>
    </xf>
    <xf numFmtId="0" fontId="0" fillId="11" borderId="25" xfId="0" applyFont="1" applyFill="1" applyBorder="1">
      <alignment vertical="top" wrapText="1"/>
    </xf>
    <xf numFmtId="0" fontId="0" fillId="11" borderId="24" xfId="0" applyFont="1" applyFill="1" applyBorder="1">
      <alignment vertical="top" wrapText="1"/>
    </xf>
    <xf numFmtId="0" fontId="0" fillId="11" borderId="24" xfId="23" applyFont="1" applyFill="1" applyBorder="1">
      <alignment horizontal="left" vertical="top" wrapText="1"/>
    </xf>
    <xf numFmtId="0" fontId="0" fillId="11" borderId="17" xfId="41" applyFont="1" applyFill="1" applyBorder="1">
      <alignment horizontal="left" vertical="top" wrapText="1"/>
    </xf>
    <xf numFmtId="0" fontId="45" fillId="11" borderId="25" xfId="0" applyFont="1" applyFill="1" applyBorder="1">
      <alignment vertical="top" wrapText="1"/>
    </xf>
    <xf numFmtId="0" fontId="44" fillId="11" borderId="25" xfId="0" applyFont="1" applyFill="1" applyBorder="1" applyAlignment="1">
      <alignment horizontal="left" vertical="top" wrapText="1"/>
    </xf>
    <xf numFmtId="0" fontId="45" fillId="11" borderId="24" xfId="0" applyFont="1" applyFill="1" applyBorder="1">
      <alignment vertical="top" wrapText="1"/>
    </xf>
    <xf numFmtId="0" fontId="44" fillId="11" borderId="24" xfId="0" applyFont="1" applyFill="1" applyBorder="1" applyAlignment="1">
      <alignment horizontal="left" vertical="top" wrapText="1"/>
    </xf>
    <xf numFmtId="0" fontId="44" fillId="11" borderId="24" xfId="0" applyFont="1" applyFill="1" applyBorder="1">
      <alignment vertical="top" wrapText="1"/>
    </xf>
    <xf numFmtId="0" fontId="45" fillId="11" borderId="17" xfId="0" applyFont="1" applyFill="1" applyBorder="1">
      <alignment vertical="top" wrapText="1"/>
    </xf>
    <xf numFmtId="0" fontId="44" fillId="11" borderId="17" xfId="0" applyFont="1" applyFill="1" applyBorder="1">
      <alignment vertical="top" wrapText="1"/>
    </xf>
    <xf numFmtId="0" fontId="45" fillId="11" borderId="24" xfId="0" applyFont="1" applyFill="1" applyBorder="1" applyAlignment="1">
      <alignment vertical="top" wrapText="1"/>
    </xf>
    <xf numFmtId="0" fontId="44" fillId="11" borderId="25" xfId="23" applyFont="1" applyFill="1" applyBorder="1">
      <alignment horizontal="left" vertical="top" wrapText="1"/>
    </xf>
    <xf numFmtId="0" fontId="44" fillId="11" borderId="13" xfId="23" applyFont="1" applyFill="1" applyBorder="1">
      <alignment horizontal="left" vertical="top" wrapText="1"/>
    </xf>
    <xf numFmtId="0" fontId="99" fillId="2" borderId="0" xfId="0" applyFont="1" applyAlignment="1">
      <alignment vertical="center"/>
    </xf>
    <xf numFmtId="169" fontId="0" fillId="2" borderId="0" xfId="73" applyNumberFormat="1" applyFont="1" applyFill="1" applyAlignment="1">
      <alignment vertical="center" wrapText="1"/>
    </xf>
    <xf numFmtId="0" fontId="43" fillId="2" borderId="0" xfId="6" applyFont="1" applyFill="1" applyBorder="1" applyAlignment="1">
      <alignment horizontal="left" vertical="center"/>
    </xf>
    <xf numFmtId="0" fontId="159" fillId="2" borderId="0" xfId="0" applyFont="1" applyAlignment="1">
      <alignment vertical="top"/>
    </xf>
    <xf numFmtId="0" fontId="0" fillId="2" borderId="24" xfId="0" applyFont="1" applyBorder="1" applyAlignment="1">
      <alignment horizontal="left" vertical="center" wrapText="1"/>
    </xf>
    <xf numFmtId="0" fontId="34" fillId="2" borderId="0" xfId="0" applyFont="1" applyAlignment="1">
      <alignment horizontal="left" vertical="top" wrapText="1"/>
    </xf>
    <xf numFmtId="0" fontId="23" fillId="2" borderId="0" xfId="0" applyFont="1" applyAlignment="1">
      <alignment horizontal="left" vertical="top" wrapText="1"/>
    </xf>
    <xf numFmtId="0" fontId="65" fillId="16" borderId="38" xfId="0" applyFont="1" applyFill="1" applyBorder="1" applyAlignment="1">
      <alignment horizontal="left" vertical="top" wrapText="1"/>
    </xf>
    <xf numFmtId="0" fontId="65" fillId="16" borderId="39" xfId="0" applyFont="1" applyFill="1" applyBorder="1" applyAlignment="1">
      <alignment horizontal="left" vertical="top" wrapText="1"/>
    </xf>
    <xf numFmtId="0" fontId="65" fillId="16" borderId="40" xfId="0" applyFont="1" applyFill="1" applyBorder="1" applyAlignment="1">
      <alignment horizontal="left" vertical="top" wrapText="1"/>
    </xf>
    <xf numFmtId="0" fontId="65" fillId="16" borderId="41" xfId="0" applyFont="1" applyFill="1" applyBorder="1" applyAlignment="1">
      <alignment horizontal="left" vertical="top" wrapText="1"/>
    </xf>
    <xf numFmtId="0" fontId="39" fillId="2" borderId="10" xfId="39" applyFill="1" applyBorder="1" applyAlignment="1">
      <alignment horizontal="left" vertical="top"/>
    </xf>
    <xf numFmtId="0" fontId="69" fillId="2" borderId="0" xfId="0" applyFont="1" applyAlignment="1">
      <alignment horizontal="left" vertical="top" wrapText="1"/>
    </xf>
    <xf numFmtId="0" fontId="98" fillId="2" borderId="0" xfId="0" applyFont="1" applyAlignment="1">
      <alignment horizontal="left" vertical="top" wrapText="1"/>
    </xf>
    <xf numFmtId="0" fontId="0" fillId="2" borderId="0" xfId="0" applyFont="1" applyAlignment="1">
      <alignment horizontal="left" vertical="top" wrapText="1"/>
    </xf>
    <xf numFmtId="0" fontId="0" fillId="2" borderId="0" xfId="39" applyFont="1" applyFill="1" applyAlignment="1">
      <alignment horizontal="left" vertical="top" wrapText="1"/>
    </xf>
    <xf numFmtId="0" fontId="28" fillId="2" borderId="0" xfId="39" applyFont="1" applyFill="1" applyAlignment="1">
      <alignment horizontal="left" vertical="top" wrapText="1"/>
    </xf>
    <xf numFmtId="0" fontId="0" fillId="2" borderId="0" xfId="39" applyFont="1" applyFill="1" applyAlignment="1">
      <alignment horizontal="left" vertical="top"/>
    </xf>
    <xf numFmtId="0" fontId="95" fillId="2" borderId="0" xfId="39" applyFont="1" applyFill="1" applyAlignment="1">
      <alignment horizontal="left" vertical="top" wrapText="1"/>
    </xf>
    <xf numFmtId="0" fontId="0" fillId="2" borderId="0" xfId="0" applyFont="1" applyAlignment="1">
      <alignment vertical="top" wrapText="1"/>
    </xf>
    <xf numFmtId="0" fontId="99" fillId="2" borderId="0" xfId="31" applyFont="1" applyAlignment="1">
      <alignment horizontal="left" vertical="top" wrapText="1"/>
    </xf>
    <xf numFmtId="0" fontId="100" fillId="2" borderId="0" xfId="31" applyFont="1" applyAlignment="1">
      <alignment horizontal="left" vertical="top" wrapText="1"/>
    </xf>
    <xf numFmtId="0" fontId="98" fillId="0" borderId="0" xfId="23" applyFont="1" applyBorder="1" applyAlignment="1">
      <alignment horizontal="left" vertical="top" wrapText="1"/>
    </xf>
    <xf numFmtId="0" fontId="98" fillId="2" borderId="0" xfId="31" applyFont="1" applyAlignment="1">
      <alignment horizontal="left" vertical="top" wrapText="1"/>
    </xf>
    <xf numFmtId="0" fontId="99" fillId="0" borderId="0" xfId="23" applyFont="1" applyBorder="1" applyAlignment="1">
      <alignment horizontal="left" vertical="top" wrapText="1"/>
    </xf>
    <xf numFmtId="0" fontId="100" fillId="0" borderId="0" xfId="23" applyFont="1" applyBorder="1" applyAlignment="1">
      <alignment horizontal="left" vertical="top" wrapText="1"/>
    </xf>
    <xf numFmtId="0" fontId="0" fillId="2" borderId="0" xfId="0" applyAlignment="1">
      <alignment horizontal="center" vertical="top" wrapText="1"/>
    </xf>
    <xf numFmtId="0" fontId="29" fillId="11" borderId="28" xfId="0" applyFont="1" applyFill="1" applyBorder="1" applyAlignment="1">
      <alignment horizontal="center" vertical="center" wrapText="1"/>
    </xf>
    <xf numFmtId="0" fontId="29" fillId="11" borderId="0" xfId="0" applyFont="1" applyFill="1" applyAlignment="1">
      <alignment horizontal="center" vertical="center" wrapText="1"/>
    </xf>
    <xf numFmtId="0" fontId="29" fillId="11" borderId="29" xfId="0" applyFont="1" applyFill="1" applyBorder="1" applyAlignment="1">
      <alignment horizontal="center" vertical="center" wrapText="1"/>
    </xf>
    <xf numFmtId="0" fontId="29" fillId="0" borderId="0" xfId="0" applyFont="1" applyFill="1" applyAlignment="1">
      <alignment horizontal="center" vertical="center" wrapText="1"/>
    </xf>
    <xf numFmtId="0" fontId="29" fillId="11" borderId="30" xfId="0" applyFont="1" applyFill="1" applyBorder="1" applyAlignment="1">
      <alignment horizontal="center" vertical="center" wrapText="1"/>
    </xf>
    <xf numFmtId="0" fontId="29" fillId="11" borderId="31"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0" fillId="2" borderId="0" xfId="0" applyAlignment="1">
      <alignment horizontal="left" vertical="top" wrapText="1"/>
    </xf>
    <xf numFmtId="0" fontId="29" fillId="0" borderId="0" xfId="42" applyBorder="1" applyAlignment="1">
      <alignment horizontal="right" vertical="center" wrapText="1"/>
    </xf>
    <xf numFmtId="0" fontId="29" fillId="0" borderId="11" xfId="42" applyAlignment="1">
      <alignment horizontal="right" vertical="center" wrapText="1"/>
    </xf>
    <xf numFmtId="0" fontId="29" fillId="0" borderId="0" xfId="42" applyBorder="1" applyAlignment="1">
      <alignment horizontal="right" wrapText="1"/>
    </xf>
    <xf numFmtId="0" fontId="29" fillId="0" borderId="11" xfId="42" applyAlignment="1">
      <alignment horizontal="right" wrapText="1"/>
    </xf>
    <xf numFmtId="0" fontId="99" fillId="2" borderId="0" xfId="0" applyFont="1" applyAlignment="1">
      <alignment horizontal="left" vertical="top" wrapText="1"/>
    </xf>
    <xf numFmtId="0" fontId="97" fillId="2" borderId="0" xfId="0" applyFont="1" applyAlignment="1">
      <alignment horizontal="left" vertical="top" wrapText="1"/>
    </xf>
    <xf numFmtId="1" fontId="29" fillId="11" borderId="47" xfId="43" applyNumberFormat="1" applyFill="1" applyBorder="1" applyAlignment="1">
      <alignment horizontal="center" vertical="center"/>
    </xf>
    <xf numFmtId="1" fontId="45" fillId="11" borderId="47" xfId="43" applyNumberFormat="1" applyFont="1" applyFill="1" applyBorder="1" applyAlignment="1">
      <alignment horizontal="center" vertical="center"/>
    </xf>
    <xf numFmtId="0" fontId="99" fillId="17" borderId="0" xfId="0" applyFont="1" applyFill="1" applyAlignment="1">
      <alignment horizontal="left" vertical="top" wrapText="1"/>
    </xf>
    <xf numFmtId="0" fontId="99" fillId="17" borderId="0" xfId="0" applyFont="1" applyFill="1" applyAlignment="1">
      <alignment horizontal="left" vertical="center" wrapText="1"/>
    </xf>
    <xf numFmtId="0" fontId="29" fillId="0" borderId="0" xfId="38" applyFill="1" applyBorder="1" applyAlignment="1">
      <alignment horizontal="left"/>
    </xf>
    <xf numFmtId="0" fontId="29" fillId="0" borderId="11" xfId="38" applyFill="1" applyAlignment="1">
      <alignment horizontal="left"/>
    </xf>
    <xf numFmtId="0" fontId="28" fillId="2" borderId="0" xfId="0" applyFont="1" applyAlignment="1">
      <alignment horizontal="left" vertical="center" wrapText="1"/>
    </xf>
    <xf numFmtId="0" fontId="69" fillId="2" borderId="0" xfId="0" applyFont="1" applyAlignment="1">
      <alignment horizontal="left" vertical="center" wrapText="1"/>
    </xf>
    <xf numFmtId="1" fontId="29" fillId="11" borderId="34" xfId="43" applyNumberFormat="1" applyFill="1" applyBorder="1" applyAlignment="1">
      <alignment horizontal="center" vertical="center"/>
    </xf>
    <xf numFmtId="1" fontId="29" fillId="11" borderId="0" xfId="43" applyNumberFormat="1" applyFill="1" applyBorder="1" applyAlignment="1">
      <alignment horizontal="center" vertical="center"/>
    </xf>
    <xf numFmtId="1" fontId="29" fillId="11" borderId="52" xfId="43" applyNumberFormat="1" applyFill="1" applyBorder="1" applyAlignment="1">
      <alignment horizontal="center" vertical="center"/>
    </xf>
    <xf numFmtId="1" fontId="29" fillId="11" borderId="26" xfId="43" applyNumberFormat="1" applyFill="1" applyBorder="1" applyAlignment="1">
      <alignment horizontal="center" vertical="center"/>
    </xf>
    <xf numFmtId="1" fontId="29" fillId="11" borderId="53" xfId="43" applyNumberFormat="1" applyFill="1" applyBorder="1" applyAlignment="1">
      <alignment horizontal="center" vertical="center"/>
    </xf>
    <xf numFmtId="0" fontId="99" fillId="2" borderId="0" xfId="0" applyFont="1" applyAlignment="1">
      <alignment horizontal="left" vertical="top" wrapText="1" indent="15"/>
    </xf>
    <xf numFmtId="0" fontId="39" fillId="2" borderId="0" xfId="39" applyFill="1" applyAlignment="1">
      <alignment horizontal="left" vertical="top" wrapText="1"/>
    </xf>
    <xf numFmtId="0" fontId="100" fillId="2" borderId="0" xfId="0" applyFont="1" applyAlignment="1">
      <alignment horizontal="left" vertical="top" wrapText="1"/>
    </xf>
    <xf numFmtId="0" fontId="99" fillId="15" borderId="0" xfId="0" applyFont="1" applyFill="1" applyAlignment="1">
      <alignment horizontal="left" vertical="top" wrapText="1"/>
    </xf>
    <xf numFmtId="0" fontId="28" fillId="2" borderId="0" xfId="30" applyFont="1" applyAlignment="1">
      <alignment horizontal="left" vertical="top" wrapText="1"/>
    </xf>
    <xf numFmtId="2" fontId="69" fillId="0" borderId="0" xfId="25" quotePrefix="1" applyFont="1" applyBorder="1" applyAlignment="1">
      <alignment horizontal="left" vertical="top" wrapText="1"/>
    </xf>
    <xf numFmtId="0" fontId="30" fillId="2" borderId="0" xfId="0" applyFont="1" applyAlignment="1">
      <alignment horizontal="left" vertical="top" wrapText="1"/>
    </xf>
    <xf numFmtId="0" fontId="99" fillId="17" borderId="0" xfId="0" applyFont="1" applyFill="1" applyAlignment="1">
      <alignment vertical="top" wrapText="1"/>
    </xf>
    <xf numFmtId="0" fontId="61" fillId="2" borderId="0" xfId="0" applyFont="1" applyAlignment="1">
      <alignment horizontal="left" vertical="center" wrapText="1"/>
    </xf>
    <xf numFmtId="0" fontId="0" fillId="0" borderId="0" xfId="41" applyFont="1" applyBorder="1" applyAlignment="1">
      <alignment horizontal="left" vertical="top" wrapText="1"/>
    </xf>
    <xf numFmtId="0" fontId="28" fillId="0" borderId="0" xfId="41" applyBorder="1" applyAlignment="1">
      <alignment horizontal="left" vertical="top" wrapText="1"/>
    </xf>
    <xf numFmtId="0" fontId="28" fillId="2" borderId="0" xfId="0" applyFont="1" applyAlignment="1">
      <alignment horizontal="left" vertical="top" wrapText="1"/>
    </xf>
    <xf numFmtId="172" fontId="44" fillId="18" borderId="45" xfId="72" applyNumberFormat="1" applyFont="1" applyFill="1" applyBorder="1" applyAlignment="1">
      <alignment horizontal="left" vertical="top" wrapText="1"/>
    </xf>
    <xf numFmtId="0" fontId="115" fillId="2" borderId="0" xfId="0" applyFont="1" applyAlignment="1">
      <alignment horizontal="left" vertical="top" wrapText="1"/>
    </xf>
    <xf numFmtId="0" fontId="51" fillId="11" borderId="12" xfId="49" applyFont="1" applyFill="1" applyAlignment="1">
      <alignment horizontal="center" vertical="center" wrapText="1"/>
    </xf>
    <xf numFmtId="0" fontId="45" fillId="0" borderId="11" xfId="42" applyFont="1" applyAlignment="1">
      <alignment horizontal="left" wrapText="1"/>
    </xf>
    <xf numFmtId="0" fontId="97" fillId="2" borderId="0" xfId="0" applyFont="1" applyAlignment="1">
      <alignment vertical="top" wrapText="1"/>
    </xf>
    <xf numFmtId="0" fontId="132" fillId="2" borderId="0" xfId="0" applyFont="1" applyAlignment="1">
      <alignment vertical="top" wrapText="1"/>
    </xf>
    <xf numFmtId="0" fontId="29" fillId="16" borderId="47" xfId="6" applyFont="1" applyFill="1" applyBorder="1" applyAlignment="1">
      <alignment horizontal="center" vertical="center"/>
    </xf>
    <xf numFmtId="0" fontId="29" fillId="16" borderId="47" xfId="0" applyFont="1" applyFill="1" applyBorder="1" applyAlignment="1">
      <alignment horizontal="center" vertical="top" wrapText="1"/>
    </xf>
    <xf numFmtId="0" fontId="99" fillId="2" borderId="0" xfId="0" applyFont="1" applyAlignment="1">
      <alignment horizontal="left" vertical="top"/>
    </xf>
    <xf numFmtId="0" fontId="51" fillId="11" borderId="24" xfId="49" applyFont="1" applyFill="1" applyBorder="1" applyAlignment="1">
      <alignment horizontal="left" vertical="center" wrapText="1" indent="10"/>
    </xf>
    <xf numFmtId="0" fontId="44" fillId="2" borderId="12" xfId="49" applyFont="1">
      <alignment vertical="top" wrapText="1"/>
    </xf>
    <xf numFmtId="0" fontId="44" fillId="2" borderId="0" xfId="0" applyFont="1" applyAlignment="1">
      <alignment horizontal="left" vertical="top" wrapText="1"/>
    </xf>
    <xf numFmtId="0" fontId="44" fillId="2" borderId="0" xfId="0" applyFont="1" applyAlignment="1">
      <alignment horizontal="left" vertical="center" wrapText="1"/>
    </xf>
    <xf numFmtId="0" fontId="29" fillId="11" borderId="12" xfId="48" applyFont="1" applyFill="1" applyAlignment="1">
      <alignment horizontal="center"/>
    </xf>
    <xf numFmtId="0" fontId="44" fillId="2" borderId="0" xfId="6" applyFont="1" applyFill="1" applyBorder="1" applyAlignment="1">
      <alignment horizontal="left" vertical="top" wrapText="1"/>
    </xf>
    <xf numFmtId="0" fontId="135" fillId="17" borderId="0" xfId="0" applyFont="1" applyFill="1" applyAlignment="1">
      <alignment horizontal="left" vertical="center" wrapText="1"/>
    </xf>
    <xf numFmtId="0" fontId="44" fillId="17" borderId="0" xfId="0" applyFont="1" applyFill="1" applyAlignment="1">
      <alignment horizontal="left" vertical="top" wrapText="1"/>
    </xf>
    <xf numFmtId="0" fontId="44" fillId="17" borderId="0" xfId="0" applyFont="1" applyFill="1" applyAlignment="1">
      <alignment horizontal="left" vertical="center" wrapText="1"/>
    </xf>
    <xf numFmtId="0" fontId="133" fillId="17" borderId="0" xfId="0" applyFont="1" applyFill="1" applyAlignment="1">
      <alignment horizontal="left" vertical="center" wrapText="1"/>
    </xf>
    <xf numFmtId="0" fontId="112" fillId="17" borderId="0" xfId="0" applyFont="1" applyFill="1" applyAlignment="1">
      <alignment horizontal="left" vertical="top" wrapText="1"/>
    </xf>
    <xf numFmtId="0" fontId="45" fillId="17" borderId="0" xfId="0" applyFont="1" applyFill="1" applyAlignment="1">
      <alignment horizontal="left" vertical="top" wrapText="1"/>
    </xf>
    <xf numFmtId="0" fontId="43" fillId="17" borderId="0" xfId="0" applyFont="1" applyFill="1" applyAlignment="1">
      <alignment horizontal="left" vertical="center" wrapText="1"/>
    </xf>
    <xf numFmtId="0" fontId="134" fillId="17" borderId="0" xfId="0" applyFont="1" applyFill="1" applyAlignment="1">
      <alignment horizontal="left" vertical="top" wrapText="1"/>
    </xf>
    <xf numFmtId="0" fontId="114" fillId="17" borderId="25" xfId="0" applyFont="1" applyFill="1" applyBorder="1" applyAlignment="1">
      <alignment horizontal="left" vertical="top" wrapText="1"/>
    </xf>
    <xf numFmtId="0" fontId="114" fillId="17" borderId="24" xfId="0" applyFont="1" applyFill="1" applyBorder="1" applyAlignment="1">
      <alignment horizontal="left" vertical="top" wrapText="1"/>
    </xf>
    <xf numFmtId="0" fontId="114" fillId="17" borderId="17" xfId="0" applyFont="1" applyFill="1" applyBorder="1" applyAlignment="1">
      <alignment horizontal="left" vertical="top" wrapText="1"/>
    </xf>
    <xf numFmtId="0" fontId="29" fillId="0" borderId="0" xfId="48" applyBorder="1" applyAlignment="1">
      <alignment horizontal="center" vertical="center"/>
    </xf>
    <xf numFmtId="0" fontId="20" fillId="2" borderId="0" xfId="0" applyFont="1" applyAlignment="1">
      <alignment horizontal="center" vertical="center" wrapText="1"/>
    </xf>
    <xf numFmtId="0" fontId="23" fillId="11" borderId="25" xfId="0" applyFont="1" applyFill="1" applyBorder="1" applyAlignment="1">
      <alignment horizontal="left" vertical="center" wrapText="1"/>
    </xf>
    <xf numFmtId="0" fontId="23" fillId="11" borderId="24" xfId="0" applyFont="1" applyFill="1" applyBorder="1" applyAlignment="1">
      <alignment horizontal="left" vertical="center" wrapText="1"/>
    </xf>
    <xf numFmtId="0" fontId="23" fillId="11" borderId="17" xfId="0" applyFont="1" applyFill="1" applyBorder="1" applyAlignment="1">
      <alignment horizontal="left" vertical="center" wrapText="1"/>
    </xf>
    <xf numFmtId="0" fontId="29" fillId="11" borderId="12" xfId="48" applyFill="1" applyAlignment="1">
      <alignment horizontal="center" vertical="center"/>
    </xf>
    <xf numFmtId="0" fontId="0" fillId="0" borderId="25" xfId="41" applyFont="1" applyBorder="1" applyAlignment="1">
      <alignment horizontal="left" vertical="center" wrapText="1"/>
    </xf>
    <xf numFmtId="0" fontId="28" fillId="0" borderId="24" xfId="41" applyBorder="1" applyAlignment="1">
      <alignment horizontal="left" vertical="center" wrapText="1"/>
    </xf>
    <xf numFmtId="0" fontId="0" fillId="0" borderId="24" xfId="41" applyFont="1" applyBorder="1" applyAlignment="1">
      <alignment horizontal="left" vertical="center" wrapText="1"/>
    </xf>
    <xf numFmtId="0" fontId="23" fillId="11" borderId="12" xfId="0" applyFont="1" applyFill="1" applyBorder="1" applyAlignment="1">
      <alignment horizontal="left" vertical="center" wrapText="1"/>
    </xf>
    <xf numFmtId="0" fontId="23" fillId="11" borderId="44" xfId="0" applyFont="1" applyFill="1" applyBorder="1" applyAlignment="1">
      <alignment horizontal="left" vertical="center" wrapText="1"/>
    </xf>
    <xf numFmtId="0" fontId="23" fillId="11" borderId="0" xfId="0" applyFont="1" applyFill="1" applyAlignment="1">
      <alignment horizontal="left" vertical="center" wrapText="1"/>
    </xf>
    <xf numFmtId="0" fontId="23" fillId="11" borderId="10" xfId="0" applyFont="1" applyFill="1" applyBorder="1" applyAlignment="1">
      <alignment horizontal="left" vertical="center" wrapText="1"/>
    </xf>
    <xf numFmtId="0" fontId="0" fillId="0" borderId="44" xfId="41" applyFont="1" applyBorder="1" applyAlignment="1">
      <alignment horizontal="left" vertical="center"/>
    </xf>
    <xf numFmtId="0" fontId="0" fillId="0" borderId="45" xfId="41" applyFont="1" applyBorder="1" applyAlignment="1">
      <alignment horizontal="left" vertical="center" wrapText="1"/>
    </xf>
    <xf numFmtId="0" fontId="28" fillId="0" borderId="45" xfId="41" applyBorder="1" applyAlignment="1">
      <alignment horizontal="left" vertical="center" wrapText="1"/>
    </xf>
    <xf numFmtId="0" fontId="126" fillId="11" borderId="12" xfId="0" applyFont="1" applyFill="1" applyBorder="1" applyAlignment="1">
      <alignment horizontal="left" vertical="center" wrapText="1"/>
    </xf>
    <xf numFmtId="0" fontId="126" fillId="11" borderId="17" xfId="0" applyFont="1" applyFill="1" applyBorder="1" applyAlignment="1">
      <alignment horizontal="left" vertical="center" wrapText="1"/>
    </xf>
    <xf numFmtId="0" fontId="126" fillId="11" borderId="0" xfId="0" applyFont="1" applyFill="1" applyAlignment="1">
      <alignment horizontal="left" vertical="center" wrapText="1"/>
    </xf>
    <xf numFmtId="0" fontId="126" fillId="11" borderId="10" xfId="0" applyFont="1" applyFill="1" applyBorder="1" applyAlignment="1">
      <alignment horizontal="left" vertical="center" wrapText="1"/>
    </xf>
    <xf numFmtId="0" fontId="126" fillId="11" borderId="44" xfId="0" applyFont="1" applyFill="1" applyBorder="1" applyAlignment="1">
      <alignment horizontal="left" vertical="center" wrapText="1"/>
    </xf>
    <xf numFmtId="0" fontId="126" fillId="11" borderId="24" xfId="0" applyFont="1" applyFill="1" applyBorder="1" applyAlignment="1">
      <alignment horizontal="left" vertical="center" wrapText="1"/>
    </xf>
    <xf numFmtId="3" fontId="44" fillId="0" borderId="13" xfId="0" applyNumberFormat="1" applyFont="1" applyFill="1" applyBorder="1" applyAlignment="1">
      <alignment horizontal="left" vertical="center" wrapText="1"/>
    </xf>
    <xf numFmtId="3" fontId="44" fillId="0" borderId="0" xfId="0" applyNumberFormat="1" applyFont="1" applyFill="1" applyAlignment="1">
      <alignment horizontal="left" vertical="center" wrapText="1"/>
    </xf>
    <xf numFmtId="3" fontId="44" fillId="0" borderId="10" xfId="0" applyNumberFormat="1" applyFont="1" applyFill="1" applyBorder="1" applyAlignment="1">
      <alignment horizontal="left" vertical="center" wrapText="1"/>
    </xf>
    <xf numFmtId="3" fontId="44" fillId="2" borderId="17" xfId="40" applyNumberFormat="1" applyFont="1" applyFill="1" applyBorder="1" applyAlignment="1">
      <alignment horizontal="left" vertical="top"/>
    </xf>
    <xf numFmtId="0" fontId="44" fillId="0" borderId="13" xfId="23" applyFont="1" applyFill="1" applyBorder="1" applyAlignment="1">
      <alignment horizontal="left" vertical="center" wrapText="1"/>
    </xf>
    <xf numFmtId="0" fontId="44" fillId="0" borderId="0" xfId="23" applyFont="1" applyFill="1" applyBorder="1" applyAlignment="1">
      <alignment horizontal="left" vertical="center" wrapText="1"/>
    </xf>
    <xf numFmtId="0" fontId="44" fillId="0" borderId="12" xfId="23" applyFont="1" applyFill="1" applyAlignment="1">
      <alignment horizontal="left" vertical="center" wrapText="1"/>
    </xf>
    <xf numFmtId="3" fontId="44" fillId="0" borderId="13" xfId="72" applyNumberFormat="1" applyFont="1" applyFill="1" applyBorder="1" applyAlignment="1">
      <alignment horizontal="left" vertical="center" wrapText="1"/>
    </xf>
    <xf numFmtId="3" fontId="44" fillId="0" borderId="0" xfId="72" applyNumberFormat="1" applyFont="1" applyFill="1" applyBorder="1" applyAlignment="1">
      <alignment horizontal="left" vertical="center" wrapText="1"/>
    </xf>
    <xf numFmtId="3" fontId="44" fillId="0" borderId="12" xfId="72" applyNumberFormat="1" applyFont="1" applyFill="1" applyBorder="1" applyAlignment="1">
      <alignment horizontal="left" vertical="center" wrapText="1"/>
    </xf>
    <xf numFmtId="3" fontId="44" fillId="2" borderId="24" xfId="40" applyNumberFormat="1" applyFont="1" applyFill="1" applyBorder="1" applyAlignment="1">
      <alignment horizontal="left" vertical="center"/>
    </xf>
    <xf numFmtId="0" fontId="44" fillId="0" borderId="13" xfId="0" applyFont="1" applyFill="1" applyBorder="1" applyAlignment="1">
      <alignment horizontal="left" vertical="center" wrapText="1"/>
    </xf>
    <xf numFmtId="0" fontId="44" fillId="0" borderId="0" xfId="0" applyFont="1" applyFill="1" applyAlignment="1">
      <alignment horizontal="left" vertical="center" wrapText="1"/>
    </xf>
    <xf numFmtId="0" fontId="44" fillId="0" borderId="12" xfId="0" applyFont="1" applyFill="1" applyBorder="1" applyAlignment="1">
      <alignment horizontal="left" vertical="center" wrapText="1"/>
    </xf>
    <xf numFmtId="3" fontId="44" fillId="0" borderId="12" xfId="0" applyNumberFormat="1" applyFont="1" applyFill="1" applyBorder="1" applyAlignment="1">
      <alignment horizontal="left" vertical="center" wrapText="1"/>
    </xf>
    <xf numFmtId="0" fontId="44" fillId="0" borderId="10" xfId="0" applyFont="1" applyFill="1" applyBorder="1" applyAlignment="1">
      <alignment horizontal="left" vertical="center" wrapText="1"/>
    </xf>
    <xf numFmtId="0" fontId="98" fillId="0" borderId="0" xfId="41" applyFont="1" applyBorder="1" applyAlignment="1">
      <alignment horizontal="left" vertical="top" wrapText="1"/>
    </xf>
    <xf numFmtId="0" fontId="45" fillId="0" borderId="11" xfId="42" applyFont="1" applyAlignment="1">
      <alignment wrapText="1"/>
    </xf>
    <xf numFmtId="0" fontId="98" fillId="2" borderId="0" xfId="41" applyFont="1" applyFill="1" applyBorder="1" applyAlignment="1">
      <alignment horizontal="left" vertical="top"/>
    </xf>
    <xf numFmtId="0" fontId="44" fillId="0" borderId="13" xfId="23" applyFont="1" applyBorder="1" applyAlignment="1">
      <alignment horizontal="left" vertical="center" wrapText="1"/>
    </xf>
    <xf numFmtId="0" fontId="44" fillId="0" borderId="0" xfId="23" applyFont="1" applyBorder="1" applyAlignment="1">
      <alignment horizontal="left" vertical="center" wrapText="1"/>
    </xf>
    <xf numFmtId="0" fontId="44" fillId="0" borderId="12" xfId="23" applyFont="1" applyAlignment="1">
      <alignment horizontal="left" vertical="center" wrapText="1"/>
    </xf>
    <xf numFmtId="0" fontId="98" fillId="2" borderId="0" xfId="41" applyFont="1" applyFill="1" applyBorder="1" applyAlignment="1">
      <alignment horizontal="left" vertical="top" wrapText="1"/>
    </xf>
    <xf numFmtId="0" fontId="44" fillId="2" borderId="13" xfId="0" applyFont="1" applyBorder="1" applyAlignment="1">
      <alignment horizontal="left" vertical="center" wrapText="1"/>
    </xf>
    <xf numFmtId="0" fontId="44" fillId="2" borderId="12" xfId="0" applyFont="1" applyBorder="1" applyAlignment="1">
      <alignment horizontal="left" vertical="center" wrapText="1"/>
    </xf>
    <xf numFmtId="0" fontId="44" fillId="2" borderId="10" xfId="0" applyFont="1" applyBorder="1" applyAlignment="1">
      <alignment horizontal="left" vertical="center" wrapText="1"/>
    </xf>
    <xf numFmtId="0" fontId="0" fillId="0" borderId="0" xfId="0" applyFont="1" applyFill="1" applyAlignment="1">
      <alignment horizontal="left" vertical="top" wrapText="1"/>
    </xf>
    <xf numFmtId="0" fontId="44" fillId="2" borderId="24" xfId="0" quotePrefix="1" applyFont="1" applyBorder="1" applyAlignment="1">
      <alignment horizontal="left" vertical="center" wrapText="1"/>
    </xf>
    <xf numFmtId="0" fontId="44" fillId="2" borderId="22" xfId="0" applyFont="1" applyBorder="1" applyAlignment="1">
      <alignment horizontal="left" vertical="center" wrapText="1"/>
    </xf>
    <xf numFmtId="0" fontId="44" fillId="2" borderId="24" xfId="0" applyFont="1" applyBorder="1" applyAlignment="1">
      <alignment horizontal="left" vertical="center" wrapText="1"/>
    </xf>
    <xf numFmtId="0" fontId="44" fillId="0" borderId="17" xfId="41" applyFont="1" applyBorder="1" applyAlignment="1">
      <alignment horizontal="left" vertical="center" wrapText="1"/>
    </xf>
    <xf numFmtId="0" fontId="29" fillId="11" borderId="34" xfId="0" applyFont="1" applyFill="1" applyBorder="1" applyAlignment="1">
      <alignment horizontal="center" vertical="center" wrapText="1"/>
    </xf>
    <xf numFmtId="0" fontId="29" fillId="11" borderId="26" xfId="0" applyFont="1" applyFill="1" applyBorder="1" applyAlignment="1">
      <alignment horizontal="center" vertical="center" wrapText="1"/>
    </xf>
    <xf numFmtId="0" fontId="120" fillId="0" borderId="25" xfId="42" applyFont="1" applyBorder="1" applyAlignment="1">
      <alignment horizontal="center" vertical="center" wrapText="1"/>
    </xf>
    <xf numFmtId="0" fontId="99" fillId="2" borderId="0" xfId="41" applyFont="1" applyFill="1" applyBorder="1" applyAlignment="1">
      <alignment horizontal="left" vertical="top" wrapText="1"/>
    </xf>
    <xf numFmtId="0" fontId="120" fillId="0" borderId="24" xfId="42" applyFont="1" applyBorder="1" applyAlignment="1">
      <alignment horizontal="center" vertical="center" wrapText="1"/>
    </xf>
    <xf numFmtId="0" fontId="0" fillId="2" borderId="0" xfId="0" applyAlignment="1">
      <alignment horizontal="left" vertical="center" wrapText="1"/>
    </xf>
    <xf numFmtId="0" fontId="44" fillId="2" borderId="0" xfId="0" applyFont="1" applyAlignment="1">
      <alignment vertical="center" wrapText="1"/>
    </xf>
    <xf numFmtId="0" fontId="51" fillId="2" borderId="0" xfId="0" applyFont="1" applyAlignment="1">
      <alignment horizontal="left" vertical="top" wrapText="1"/>
    </xf>
    <xf numFmtId="0" fontId="37" fillId="2" borderId="0" xfId="6" applyFill="1" applyBorder="1" applyAlignment="1">
      <alignment horizontal="left"/>
    </xf>
    <xf numFmtId="0" fontId="29" fillId="2" borderId="0" xfId="0" applyFont="1" applyAlignment="1">
      <alignment horizontal="left" vertical="center" wrapText="1"/>
    </xf>
    <xf numFmtId="0" fontId="65" fillId="2" borderId="0" xfId="0" applyFont="1" applyAlignment="1">
      <alignment horizontal="left" vertical="center" wrapText="1"/>
    </xf>
    <xf numFmtId="166" fontId="28" fillId="14" borderId="17" xfId="46" applyBorder="1" applyAlignment="1">
      <alignment horizontal="center" vertical="center" wrapText="1"/>
    </xf>
    <xf numFmtId="0" fontId="45" fillId="21" borderId="24" xfId="0" applyFont="1" applyFill="1" applyBorder="1" applyAlignment="1">
      <alignment horizontal="left" vertical="center" wrapText="1"/>
    </xf>
    <xf numFmtId="0" fontId="0" fillId="2" borderId="24" xfId="0" applyBorder="1" applyAlignment="1">
      <alignment horizontal="left" vertical="center" wrapText="1"/>
    </xf>
    <xf numFmtId="0" fontId="0" fillId="0" borderId="24" xfId="0" applyFill="1" applyBorder="1" applyAlignment="1">
      <alignment horizontal="left" vertical="center" wrapText="1"/>
    </xf>
    <xf numFmtId="0" fontId="45" fillId="21" borderId="25" xfId="0" applyFont="1" applyFill="1" applyBorder="1" applyAlignment="1">
      <alignment horizontal="left" vertical="center" wrapText="1"/>
    </xf>
    <xf numFmtId="0" fontId="0" fillId="2" borderId="17" xfId="0" applyBorder="1" applyAlignment="1">
      <alignment horizontal="left" vertical="center" wrapText="1"/>
    </xf>
    <xf numFmtId="0" fontId="29" fillId="2" borderId="61" xfId="0" applyFont="1" applyBorder="1" applyAlignment="1">
      <alignment horizontal="left" wrapText="1"/>
    </xf>
    <xf numFmtId="9" fontId="0" fillId="11" borderId="62" xfId="73" applyFont="1" applyFill="1" applyBorder="1" applyAlignment="1">
      <alignment horizontal="left" vertical="center" wrapText="1"/>
    </xf>
    <xf numFmtId="9" fontId="0" fillId="11" borderId="24" xfId="73" applyFont="1" applyFill="1" applyBorder="1" applyAlignment="1">
      <alignment horizontal="left" vertical="center" wrapText="1"/>
    </xf>
    <xf numFmtId="9" fontId="0" fillId="11" borderId="17" xfId="73" applyFont="1" applyFill="1" applyBorder="1" applyAlignment="1">
      <alignment horizontal="left" vertical="center" wrapText="1"/>
    </xf>
    <xf numFmtId="0" fontId="0" fillId="2" borderId="62" xfId="0" applyBorder="1" applyAlignment="1">
      <alignment horizontal="left" vertical="center" wrapText="1"/>
    </xf>
    <xf numFmtId="0" fontId="0" fillId="11" borderId="12" xfId="49" applyFont="1" applyFill="1" applyAlignment="1">
      <alignment vertical="top" wrapText="1"/>
    </xf>
    <xf numFmtId="0" fontId="45" fillId="11" borderId="13" xfId="0" applyFont="1" applyFill="1" applyBorder="1" applyAlignment="1">
      <alignment horizontal="left" vertical="top" wrapText="1"/>
    </xf>
    <xf numFmtId="0" fontId="45" fillId="11" borderId="12" xfId="0" applyFont="1" applyFill="1" applyBorder="1" applyAlignment="1">
      <alignment horizontal="left" vertical="top" wrapText="1"/>
    </xf>
    <xf numFmtId="0" fontId="45" fillId="11" borderId="24" xfId="0" applyFont="1" applyFill="1" applyBorder="1" applyAlignment="1">
      <alignment horizontal="left" vertical="top"/>
    </xf>
    <xf numFmtId="0" fontId="45" fillId="11" borderId="24" xfId="0" applyFont="1" applyFill="1" applyBorder="1" applyAlignment="1">
      <alignment horizontal="left" vertical="top" wrapText="1"/>
    </xf>
    <xf numFmtId="0" fontId="44" fillId="11" borderId="24" xfId="0" applyFont="1" applyFill="1" applyBorder="1" applyAlignment="1">
      <alignment horizontal="left" vertical="top" wrapText="1"/>
    </xf>
    <xf numFmtId="0" fontId="44" fillId="0" borderId="24" xfId="23" applyFont="1" applyBorder="1" applyAlignment="1">
      <alignment horizontal="left" vertical="top" wrapText="1"/>
    </xf>
    <xf numFmtId="0" fontId="44" fillId="0" borderId="24" xfId="41" applyFont="1" applyBorder="1" applyAlignment="1">
      <alignment horizontal="left" vertical="top" wrapText="1"/>
    </xf>
    <xf numFmtId="0" fontId="45" fillId="2" borderId="11" xfId="38" applyFont="1" applyFill="1" applyAlignment="1">
      <alignment horizontal="left"/>
    </xf>
    <xf numFmtId="0" fontId="44" fillId="11" borderId="13" xfId="23" applyFont="1" applyFill="1" applyBorder="1" applyAlignment="1">
      <alignment horizontal="left" vertical="top" wrapText="1"/>
    </xf>
    <xf numFmtId="0" fontId="44" fillId="11" borderId="0" xfId="23" applyFont="1" applyFill="1" applyBorder="1" applyAlignment="1">
      <alignment horizontal="left" vertical="top" wrapText="1"/>
    </xf>
    <xf numFmtId="0" fontId="44" fillId="11" borderId="12" xfId="23" applyFont="1" applyFill="1" applyAlignment="1">
      <alignment horizontal="left" vertical="top" wrapText="1"/>
    </xf>
    <xf numFmtId="0" fontId="44" fillId="11" borderId="10" xfId="23" applyFont="1" applyFill="1" applyBorder="1" applyAlignment="1">
      <alignment horizontal="left" vertical="top" wrapText="1"/>
    </xf>
    <xf numFmtId="0" fontId="45" fillId="0" borderId="11" xfId="38" applyFont="1" applyAlignment="1">
      <alignment horizontal="left"/>
    </xf>
    <xf numFmtId="0" fontId="29" fillId="11" borderId="24" xfId="0" applyFont="1" applyFill="1" applyBorder="1" applyAlignment="1">
      <alignment horizontal="left" vertical="top" wrapText="1"/>
    </xf>
    <xf numFmtId="0" fontId="83" fillId="2" borderId="0" xfId="6" applyFont="1" applyFill="1" applyAlignment="1">
      <alignment horizontal="left" vertical="top" wrapText="1"/>
    </xf>
    <xf numFmtId="0" fontId="44" fillId="11" borderId="24" xfId="49" applyFont="1" applyFill="1" applyBorder="1">
      <alignment vertical="top" wrapText="1"/>
    </xf>
    <xf numFmtId="0" fontId="44" fillId="11" borderId="24" xfId="49" applyFont="1" applyFill="1" applyBorder="1" applyAlignment="1">
      <alignment horizontal="left" vertical="top" wrapText="1"/>
    </xf>
    <xf numFmtId="0" fontId="44" fillId="11" borderId="17" xfId="49" applyFont="1" applyFill="1" applyBorder="1" applyAlignment="1">
      <alignment horizontal="left" vertical="top" wrapText="1"/>
    </xf>
    <xf numFmtId="0" fontId="45" fillId="14" borderId="11" xfId="38" applyFont="1" applyFill="1" applyAlignment="1">
      <alignment horizontal="left" wrapText="1"/>
    </xf>
    <xf numFmtId="0" fontId="44" fillId="11" borderId="25" xfId="49" applyFont="1" applyFill="1" applyBorder="1" applyAlignment="1">
      <alignment horizontal="left" vertical="top" wrapText="1"/>
    </xf>
    <xf numFmtId="0" fontId="69" fillId="0" borderId="0" xfId="0" applyFont="1" applyFill="1" applyAlignment="1">
      <alignment horizontal="left" vertical="center" wrapText="1"/>
    </xf>
    <xf numFmtId="0" fontId="44" fillId="0" borderId="13" xfId="41" applyFont="1" applyBorder="1">
      <alignment horizontal="left" vertical="top" wrapText="1"/>
    </xf>
    <xf numFmtId="0" fontId="44" fillId="0" borderId="12" xfId="41" applyFont="1" applyBorder="1">
      <alignment horizontal="left" vertical="top" wrapText="1"/>
    </xf>
    <xf numFmtId="0" fontId="44" fillId="0" borderId="0" xfId="41" applyFont="1" applyBorder="1">
      <alignment horizontal="left" vertical="top" wrapText="1"/>
    </xf>
    <xf numFmtId="0" fontId="44" fillId="0" borderId="0" xfId="0" applyFont="1" applyFill="1" applyAlignment="1">
      <alignment horizontal="left" vertical="top" wrapText="1"/>
    </xf>
    <xf numFmtId="0" fontId="44" fillId="15" borderId="0" xfId="0" applyFont="1" applyFill="1" applyAlignment="1">
      <alignment horizontal="left" vertical="top" wrapText="1"/>
    </xf>
    <xf numFmtId="0" fontId="130" fillId="2" borderId="0" xfId="39" applyFont="1" applyFill="1" applyAlignment="1">
      <alignment horizontal="left" vertical="center" wrapText="1"/>
    </xf>
    <xf numFmtId="0" fontId="64" fillId="2" borderId="0" xfId="39" applyFont="1" applyFill="1" applyAlignment="1">
      <alignment horizontal="left" vertical="center" wrapText="1"/>
    </xf>
    <xf numFmtId="0" fontId="64" fillId="2" borderId="0" xfId="39" applyFont="1" applyFill="1" applyAlignment="1">
      <alignment horizontal="left" vertical="top" wrapText="1"/>
    </xf>
  </cellXfs>
  <cellStyles count="74">
    <cellStyle name="20% - Accent1" xfId="36" builtinId="30" hidden="1"/>
    <cellStyle name="60% - Accent6 lines" xfId="69" xr:uid="{D9FBE5BE-6C2D-4653-8287-DD4489D004A7}"/>
    <cellStyle name="Bad" xfId="10" builtinId="27" hidden="1"/>
    <cellStyle name="Blank" xfId="45" xr:uid="{0033F7AF-5E2E-6F46-9ECE-5269B4B0F499}"/>
    <cellStyle name="Bold" xfId="37" xr:uid="{00000000-0005-0000-0000-000002000000}"/>
    <cellStyle name="Calculation" xfId="14" builtinId="22" hidden="1" customBuiltin="1"/>
    <cellStyle name="Check Cell" xfId="16" builtinId="23" hidden="1"/>
    <cellStyle name="Comma" xfId="28" builtinId="3" hidden="1"/>
    <cellStyle name="Comma" xfId="1" builtinId="3" hidden="1"/>
    <cellStyle name="Comma" xfId="29" builtinId="3" hidden="1"/>
    <cellStyle name="Comma" xfId="72" builtinId="3"/>
    <cellStyle name="Comma [0]" xfId="2" builtinId="6" hidden="1"/>
    <cellStyle name="Comma 2" xfId="61" xr:uid="{2B9FBE7D-CC64-46BA-93D6-F32BB1F93A11}"/>
    <cellStyle name="Comma 3" xfId="71" xr:uid="{1E44AF5D-C06E-4C79-AA6D-711355D253E0}"/>
    <cellStyle name="Comma 84" xfId="67" xr:uid="{5BCAE783-68CE-4230-B70A-059565C72408}"/>
    <cellStyle name="Currency" xfId="3" builtinId="4" hidden="1"/>
    <cellStyle name="Currency [0]" xfId="4" builtinId="7" hidden="1"/>
    <cellStyle name="ESG Addendum 2021" xfId="21" xr:uid="{00000000-0005-0000-0000-00000B000000}"/>
    <cellStyle name="Explanatory Text" xfId="19" builtinId="53" hidden="1"/>
    <cellStyle name="Footnote" xfId="31" xr:uid="{00000000-0005-0000-0000-00000D000000}"/>
    <cellStyle name="Footnote 2" xfId="63" xr:uid="{45EEA8CE-5DD6-4FCB-9789-5E2875D1937F}"/>
    <cellStyle name="Good" xfId="9" builtinId="26" hidden="1"/>
    <cellStyle name="Heading 1" xfId="34" builtinId="16" hidden="1"/>
    <cellStyle name="Heading 2" xfId="7" builtinId="17" hidden="1" customBuiltin="1"/>
    <cellStyle name="Heading 2 Centred" xfId="22" xr:uid="{00000000-0005-0000-0000-000011000000}"/>
    <cellStyle name="Heading 3" xfId="8" builtinId="18" hidden="1" customBuiltin="1"/>
    <cellStyle name="Heading 4" xfId="35" builtinId="19" hidden="1"/>
    <cellStyle name="Hyperlink" xfId="24" builtinId="8" customBuiltin="1"/>
    <cellStyle name="Hyperlink 2" xfId="58" xr:uid="{30A602C4-3ABE-4A6E-9B3B-CEEFF9EEFF68}"/>
    <cellStyle name="Hyperlink 3" xfId="70" xr:uid="{05845ED9-96B1-4CC1-99E2-BF79C55A38E0}"/>
    <cellStyle name="Input" xfId="12" builtinId="20" hidden="1"/>
    <cellStyle name="Linked Cell" xfId="15" builtinId="24" hidden="1"/>
    <cellStyle name="NAB FTB1 - Financial Table Body" xfId="57" xr:uid="{7708725A-9B41-4ED4-B9D3-524F2FCA8E93}"/>
    <cellStyle name="NAB FTBB1 - Financial Table Body,AB" xfId="60" xr:uid="{F7A7DD4A-AE40-4C0C-B628-A03E51C48559}"/>
    <cellStyle name="NAB FTBB1a - Financial Table Body,AB,U" xfId="55" xr:uid="{5D762222-0B89-4BAB-B9E2-92A64C33A115}"/>
    <cellStyle name="NAB FTH2a - Financial Header 2" xfId="56" xr:uid="{D713CBEC-A191-488A-9BE1-416F73CBF7DD}"/>
    <cellStyle name="NAB FTNB1g - Numbers B,S,1dp" xfId="59" xr:uid="{AE879570-4206-415C-996F-C5C2BF8E2544}"/>
    <cellStyle name="NAB H2 - Header 2" xfId="53" xr:uid="{35728BA6-0C52-45C5-8673-0227DA19892C}"/>
    <cellStyle name="Neutral" xfId="11" builtinId="28" hidden="1"/>
    <cellStyle name="Normal" xfId="0" builtinId="0" customBuiltin="1"/>
    <cellStyle name="Normal 2" xfId="50" xr:uid="{B522A4B6-EB14-4A91-BE7E-F67121CEC908}"/>
    <cellStyle name="Normal 2 2" xfId="68" xr:uid="{26EA1179-3817-4818-8847-46AFB602F880}"/>
    <cellStyle name="Normal 2 3 3 2" xfId="54" xr:uid="{CBA76081-ED06-4D13-8BE5-BD0650034B51}"/>
    <cellStyle name="Normal 3" xfId="52" xr:uid="{377DE4BC-BCA1-4B22-930B-187027ACE553}"/>
    <cellStyle name="Normal 4" xfId="51" xr:uid="{86E28406-77B6-47D6-8730-66392C7F976E}"/>
    <cellStyle name="Note" xfId="18" builtinId="10" hidden="1"/>
    <cellStyle name="Output" xfId="13" builtinId="21" hidden="1"/>
    <cellStyle name="Percent" xfId="5" builtinId="5" hidden="1"/>
    <cellStyle name="Percent" xfId="73" builtinId="5"/>
    <cellStyle name="Percent 45" xfId="66" xr:uid="{C6ABB208-E71E-45FA-BF3C-6F2AD58EE22E}"/>
    <cellStyle name="Percent 47" xfId="62" xr:uid="{35A54861-41EC-47AD-A042-D547C4206AAB}"/>
    <cellStyle name="Percent 52" xfId="64" xr:uid="{E71CD0A8-BCFB-4107-891B-6A5B12017953}"/>
    <cellStyle name="Percent 55" xfId="65" xr:uid="{B0C1ABDE-02AD-4C90-9EAC-D6BE21463E59}"/>
    <cellStyle name="Subhead level 1" xfId="39" xr:uid="{2FB0F6CD-6AC1-2641-9557-0E1870FCD0AB}"/>
    <cellStyle name="Subhead level 2" xfId="44" xr:uid="{C9D4BB2C-9F77-B946-863B-4F8E06CDD110}"/>
    <cellStyle name="T Head Righ Align" xfId="42" xr:uid="{CC683A4B-9F0E-E243-AFAD-BF7E1F8CB59A}"/>
    <cellStyle name="Table txt gen" xfId="49" xr:uid="{154050D2-B721-F644-8DA6-CB39F0C9E6BD}"/>
    <cellStyle name="T-Double Head Group" xfId="48" xr:uid="{CC0C95C9-D020-1A4D-BD7E-1A1A291330BB}"/>
    <cellStyle name="Text" xfId="30" xr:uid="{00000000-0005-0000-0000-00001F000000}"/>
    <cellStyle name="T-Fig FY21 Total" xfId="43" xr:uid="{FA9145B1-A91A-864A-90CB-766E15B59556}"/>
    <cellStyle name="T-Figure FY21 Underline" xfId="47" xr:uid="{381E0797-051A-F14B-A934-634D399307DD}"/>
    <cellStyle name="T-Figures" xfId="26" xr:uid="{00000000-0005-0000-0000-000020000000}"/>
    <cellStyle name="T-Figures FY21" xfId="40" xr:uid="{233A1F87-6C30-E149-8526-D2F32DD19EB0}"/>
    <cellStyle name="T-Figures Underline" xfId="46" xr:uid="{A68F94C2-C343-6B4A-9CB7-771891974784}"/>
    <cellStyle name="T-Figures-Double Line" xfId="27" xr:uid="{00000000-0005-0000-0000-000023000000}"/>
    <cellStyle name="T-Head Left align" xfId="38" xr:uid="{00000000-0005-0000-0000-00001C000000}"/>
    <cellStyle name="Title" xfId="6" builtinId="15" customBuiltin="1"/>
    <cellStyle name="Total" xfId="20" builtinId="25" hidden="1"/>
    <cellStyle name="T-text" xfId="23" xr:uid="{00000000-0005-0000-0000-000026000000}"/>
    <cellStyle name="T-text Bold" xfId="32" xr:uid="{00000000-0005-0000-0000-000027000000}"/>
    <cellStyle name="T-Text Bold Underline" xfId="33" xr:uid="{00000000-0005-0000-0000-000029000000}"/>
    <cellStyle name="T-Text Total" xfId="25" xr:uid="{00000000-0005-0000-0000-000028000000}"/>
    <cellStyle name="T-text Underline" xfId="41" xr:uid="{F490695B-0045-C040-AEB7-3880A39A517F}"/>
    <cellStyle name="Warning Text" xfId="17" builtinId="11" hidden="1"/>
  </cellStyles>
  <dxfs count="0"/>
  <tableStyles count="0" defaultTableStyle="TableStyleMedium2" defaultPivotStyle="PivotStyleLight16"/>
  <colors>
    <mruColors>
      <color rgb="FFEFAF0F"/>
      <color rgb="FFFF00FF"/>
      <color rgb="FFCCFFCC"/>
      <color rgb="FFCC00CC"/>
      <color rgb="FFFF0000"/>
      <color rgb="FFFF66C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ts!A1"/><Relationship Id="rId1" Type="http://schemas.openxmlformats.org/officeDocument/2006/relationships/image" Target="../media/image2.png"/><Relationship Id="rId4" Type="http://schemas.microsoft.com/office/2007/relationships/hdphoto" Target="../media/hdphoto1.wdp"/></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6" Type="http://schemas.openxmlformats.org/officeDocument/2006/relationships/hyperlink" Target="#Contents!A1"/><Relationship Id="rId1" Type="http://schemas.openxmlformats.org/officeDocument/2006/relationships/image" Target="../media/image11.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42l0];/#Home!A1" TargetMode="External"/><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9.png"/></Relationships>
</file>

<file path=xl/drawings/_rels/drawing4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3" Type="http://schemas.openxmlformats.org/officeDocument/2006/relationships/hyperlink" Target="http://[s44l0];/#Contents!A1" TargetMode="External"/><Relationship Id="rId2"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38099</xdr:rowOff>
    </xdr:from>
    <xdr:to>
      <xdr:col>10</xdr:col>
      <xdr:colOff>528654</xdr:colOff>
      <xdr:row>50</xdr:row>
      <xdr:rowOff>95250</xdr:rowOff>
    </xdr:to>
    <xdr:pic>
      <xdr:nvPicPr>
        <xdr:cNvPr id="3" name="Picture 2">
          <a:extLst>
            <a:ext uri="{FF2B5EF4-FFF2-40B4-BE49-F238E27FC236}">
              <a16:creationId xmlns:a16="http://schemas.microsoft.com/office/drawing/2014/main" id="{0ABD8D23-5032-D566-106F-E183D5066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38099"/>
          <a:ext cx="6100779" cy="86296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181040</xdr:rowOff>
    </xdr:to>
    <xdr:pic>
      <xdr:nvPicPr>
        <xdr:cNvPr id="4" name="Picture 3">
          <a:extLst>
            <a:ext uri="{FF2B5EF4-FFF2-40B4-BE49-F238E27FC236}">
              <a16:creationId xmlns:a16="http://schemas.microsoft.com/office/drawing/2014/main" id="{1851581B-49EB-7E4D-A45F-322025A43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545" y="161636"/>
          <a:ext cx="415890" cy="504313"/>
        </a:xfrm>
        <a:prstGeom prst="rect">
          <a:avLst/>
        </a:prstGeom>
      </xdr:spPr>
    </xdr:pic>
    <xdr:clientData/>
  </xdr:twoCellAnchor>
  <xdr:twoCellAnchor>
    <xdr:from>
      <xdr:col>5</xdr:col>
      <xdr:colOff>628650</xdr:colOff>
      <xdr:row>2</xdr:row>
      <xdr:rowOff>66675</xdr:rowOff>
    </xdr:from>
    <xdr:to>
      <xdr:col>5</xdr:col>
      <xdr:colOff>1384298</xdr:colOff>
      <xdr:row>3</xdr:row>
      <xdr:rowOff>91018</xdr:rowOff>
    </xdr:to>
    <xdr:sp macro="" textlink="">
      <xdr:nvSpPr>
        <xdr:cNvPr id="6" name="TextBox 5">
          <a:hlinkClick xmlns:r="http://schemas.openxmlformats.org/officeDocument/2006/relationships" r:id="rId2"/>
          <a:extLst>
            <a:ext uri="{FF2B5EF4-FFF2-40B4-BE49-F238E27FC236}">
              <a16:creationId xmlns:a16="http://schemas.microsoft.com/office/drawing/2014/main" id="{D7788EC0-1CB6-41AE-A0D3-415402D45B06}"/>
            </a:ext>
          </a:extLst>
        </xdr:cNvPr>
        <xdr:cNvSpPr txBox="1"/>
      </xdr:nvSpPr>
      <xdr:spPr>
        <a:xfrm flipH="1">
          <a:off x="12382500"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C18C3A77-6C2A-7A14-40AF-BAEDD1E4B33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168821</xdr:rowOff>
    </xdr:to>
    <xdr:pic>
      <xdr:nvPicPr>
        <xdr:cNvPr id="4" name="Picture 3">
          <a:extLst>
            <a:ext uri="{FF2B5EF4-FFF2-40B4-BE49-F238E27FC236}">
              <a16:creationId xmlns:a16="http://schemas.microsoft.com/office/drawing/2014/main" id="{846B8764-3A48-2F47-83F6-9F460FFAE3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111" y="169333"/>
          <a:ext cx="415890" cy="504313"/>
        </a:xfrm>
        <a:prstGeom prst="rect">
          <a:avLst/>
        </a:prstGeom>
      </xdr:spPr>
    </xdr:pic>
    <xdr:clientData/>
  </xdr:twoCellAnchor>
  <xdr:twoCellAnchor>
    <xdr:from>
      <xdr:col>6</xdr:col>
      <xdr:colOff>28575</xdr:colOff>
      <xdr:row>2</xdr:row>
      <xdr:rowOff>85725</xdr:rowOff>
    </xdr:from>
    <xdr:to>
      <xdr:col>6</xdr:col>
      <xdr:colOff>784223</xdr:colOff>
      <xdr:row>3</xdr:row>
      <xdr:rowOff>110068</xdr:rowOff>
    </xdr:to>
    <xdr:sp macro="" textlink="">
      <xdr:nvSpPr>
        <xdr:cNvPr id="5" name="TextBox 4">
          <a:hlinkClick xmlns:r="http://schemas.openxmlformats.org/officeDocument/2006/relationships" r:id="rId2"/>
          <a:extLst>
            <a:ext uri="{FF2B5EF4-FFF2-40B4-BE49-F238E27FC236}">
              <a16:creationId xmlns:a16="http://schemas.microsoft.com/office/drawing/2014/main" id="{830052C0-AF31-494F-86BA-5DE1B15348F4}"/>
            </a:ext>
          </a:extLst>
        </xdr:cNvPr>
        <xdr:cNvSpPr txBox="1"/>
      </xdr:nvSpPr>
      <xdr:spPr>
        <a:xfrm flipH="1">
          <a:off x="6457950" y="4095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D81B4861-3825-07F6-5E20-058699EA70CA}"/>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0596A73F-4889-EB4E-9008-CF441D4709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1038225</xdr:colOff>
      <xdr:row>2</xdr:row>
      <xdr:rowOff>38100</xdr:rowOff>
    </xdr:from>
    <xdr:to>
      <xdr:col>2</xdr:col>
      <xdr:colOff>1793873</xdr:colOff>
      <xdr:row>3</xdr:row>
      <xdr:rowOff>62443</xdr:rowOff>
    </xdr:to>
    <xdr:sp macro="" textlink="">
      <xdr:nvSpPr>
        <xdr:cNvPr id="6" name="TextBox 5">
          <a:hlinkClick xmlns:r="http://schemas.openxmlformats.org/officeDocument/2006/relationships" r:id="rId2"/>
          <a:extLst>
            <a:ext uri="{FF2B5EF4-FFF2-40B4-BE49-F238E27FC236}">
              <a16:creationId xmlns:a16="http://schemas.microsoft.com/office/drawing/2014/main" id="{917246F9-2155-4612-A791-0C62BE21312D}"/>
            </a:ext>
          </a:extLst>
        </xdr:cNvPr>
        <xdr:cNvSpPr txBox="1"/>
      </xdr:nvSpPr>
      <xdr:spPr>
        <a:xfrm flipH="1">
          <a:off x="5534025"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4" name="Picture 3">
          <a:extLst>
            <a:ext uri="{FF2B5EF4-FFF2-40B4-BE49-F238E27FC236}">
              <a16:creationId xmlns:a16="http://schemas.microsoft.com/office/drawing/2014/main" id="{5588A99E-FEBB-BC4A-BF2C-4BB1136E15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6</xdr:col>
      <xdr:colOff>182413</xdr:colOff>
      <xdr:row>2</xdr:row>
      <xdr:rowOff>48165</xdr:rowOff>
    </xdr:from>
    <xdr:to>
      <xdr:col>6</xdr:col>
      <xdr:colOff>931474</xdr:colOff>
      <xdr:row>3</xdr:row>
      <xdr:rowOff>71887</xdr:rowOff>
    </xdr:to>
    <xdr:sp macro="" textlink="">
      <xdr:nvSpPr>
        <xdr:cNvPr id="6" name="TextBox 5">
          <a:hlinkClick xmlns:r="http://schemas.openxmlformats.org/officeDocument/2006/relationships" r:id="rId2"/>
          <a:extLst>
            <a:ext uri="{FF2B5EF4-FFF2-40B4-BE49-F238E27FC236}">
              <a16:creationId xmlns:a16="http://schemas.microsoft.com/office/drawing/2014/main" id="{B0088714-FFE9-40A3-AAA8-8DCE3BE27544}"/>
            </a:ext>
          </a:extLst>
        </xdr:cNvPr>
        <xdr:cNvSpPr txBox="1"/>
      </xdr:nvSpPr>
      <xdr:spPr>
        <a:xfrm flipH="1">
          <a:off x="10374163" y="372015"/>
          <a:ext cx="749061" cy="185647"/>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1EE2846A-BEBF-A377-0DDF-CBF5497D91C0}"/>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3C492940-09EC-2745-9B3C-A58A414C5E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165100"/>
          <a:ext cx="415890" cy="504313"/>
        </a:xfrm>
        <a:prstGeom prst="rect">
          <a:avLst/>
        </a:prstGeom>
      </xdr:spPr>
    </xdr:pic>
    <xdr:clientData/>
  </xdr:twoCellAnchor>
  <xdr:twoCellAnchor>
    <xdr:from>
      <xdr:col>4</xdr:col>
      <xdr:colOff>295275</xdr:colOff>
      <xdr:row>2</xdr:row>
      <xdr:rowOff>76200</xdr:rowOff>
    </xdr:from>
    <xdr:to>
      <xdr:col>4</xdr:col>
      <xdr:colOff>1050923</xdr:colOff>
      <xdr:row>3</xdr:row>
      <xdr:rowOff>100543</xdr:rowOff>
    </xdr:to>
    <xdr:sp macro="" textlink="">
      <xdr:nvSpPr>
        <xdr:cNvPr id="2" name="TextBox 4">
          <a:hlinkClick xmlns:r="http://schemas.openxmlformats.org/officeDocument/2006/relationships" r:id="rId2"/>
          <a:extLst>
            <a:ext uri="{FF2B5EF4-FFF2-40B4-BE49-F238E27FC236}">
              <a16:creationId xmlns:a16="http://schemas.microsoft.com/office/drawing/2014/main" id="{7C38EC0E-F589-455F-90DA-014D4DCA10D5}"/>
            </a:ext>
          </a:extLst>
        </xdr:cNvPr>
        <xdr:cNvSpPr txBox="1"/>
      </xdr:nvSpPr>
      <xdr:spPr>
        <a:xfrm flipH="1">
          <a:off x="8362950" y="4000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BC54E09E-3103-996E-C5CF-A59200429E2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80BAF4D2-5CAD-3F43-9295-F44917BA7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8</xdr:col>
      <xdr:colOff>95250</xdr:colOff>
      <xdr:row>2</xdr:row>
      <xdr:rowOff>57150</xdr:rowOff>
    </xdr:from>
    <xdr:to>
      <xdr:col>9</xdr:col>
      <xdr:colOff>3173</xdr:colOff>
      <xdr:row>3</xdr:row>
      <xdr:rowOff>81493</xdr:rowOff>
    </xdr:to>
    <xdr:sp macro="" textlink="">
      <xdr:nvSpPr>
        <xdr:cNvPr id="5" name="TextBox 4">
          <a:hlinkClick xmlns:r="http://schemas.openxmlformats.org/officeDocument/2006/relationships" r:id="rId2"/>
          <a:extLst>
            <a:ext uri="{FF2B5EF4-FFF2-40B4-BE49-F238E27FC236}">
              <a16:creationId xmlns:a16="http://schemas.microsoft.com/office/drawing/2014/main" id="{509F5942-5082-4B93-9BA7-502472102F36}"/>
            </a:ext>
          </a:extLst>
        </xdr:cNvPr>
        <xdr:cNvSpPr txBox="1"/>
      </xdr:nvSpPr>
      <xdr:spPr>
        <a:xfrm flipH="1">
          <a:off x="12506325" y="381000"/>
          <a:ext cx="6794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4F740E59-79A5-9B16-19C1-FBE09C44641D}"/>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X14A0T</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6" name="Picture 5">
          <a:extLst>
            <a:ext uri="{FF2B5EF4-FFF2-40B4-BE49-F238E27FC236}">
              <a16:creationId xmlns:a16="http://schemas.microsoft.com/office/drawing/2014/main" id="{FFFB0D79-6AF4-5246-8296-28B05B6B10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1057275</xdr:colOff>
      <xdr:row>2</xdr:row>
      <xdr:rowOff>47625</xdr:rowOff>
    </xdr:from>
    <xdr:to>
      <xdr:col>2</xdr:col>
      <xdr:colOff>1812923</xdr:colOff>
      <xdr:row>3</xdr:row>
      <xdr:rowOff>71968</xdr:rowOff>
    </xdr:to>
    <xdr:sp macro="" textlink="">
      <xdr:nvSpPr>
        <xdr:cNvPr id="5" name="TextBox 4">
          <a:hlinkClick xmlns:r="http://schemas.openxmlformats.org/officeDocument/2006/relationships" r:id="rId2"/>
          <a:extLst>
            <a:ext uri="{FF2B5EF4-FFF2-40B4-BE49-F238E27FC236}">
              <a16:creationId xmlns:a16="http://schemas.microsoft.com/office/drawing/2014/main" id="{707F99D4-0C2E-4C6B-BEB5-10C2A4BC5BD4}"/>
            </a:ext>
          </a:extLst>
        </xdr:cNvPr>
        <xdr:cNvSpPr txBox="1"/>
      </xdr:nvSpPr>
      <xdr:spPr>
        <a:xfrm flipH="1">
          <a:off x="6315075"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19ECF0CE-23B8-9947-B8C8-1C566D2B8E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6</xdr:col>
      <xdr:colOff>104775</xdr:colOff>
      <xdr:row>2</xdr:row>
      <xdr:rowOff>66675</xdr:rowOff>
    </xdr:from>
    <xdr:to>
      <xdr:col>6</xdr:col>
      <xdr:colOff>860423</xdr:colOff>
      <xdr:row>3</xdr:row>
      <xdr:rowOff>91018</xdr:rowOff>
    </xdr:to>
    <xdr:sp macro="" textlink="">
      <xdr:nvSpPr>
        <xdr:cNvPr id="6" name="TextBox 5">
          <a:hlinkClick xmlns:r="http://schemas.openxmlformats.org/officeDocument/2006/relationships" r:id="rId2"/>
          <a:extLst>
            <a:ext uri="{FF2B5EF4-FFF2-40B4-BE49-F238E27FC236}">
              <a16:creationId xmlns:a16="http://schemas.microsoft.com/office/drawing/2014/main" id="{D0A19C26-8E3A-4795-A687-DCC195BD96B3}"/>
            </a:ext>
          </a:extLst>
        </xdr:cNvPr>
        <xdr:cNvSpPr txBox="1"/>
      </xdr:nvSpPr>
      <xdr:spPr>
        <a:xfrm flipH="1">
          <a:off x="7372350"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E2AFA401-2A0C-FC96-4BDD-00B1CDEB2F0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X16A0T</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42333</xdr:colOff>
      <xdr:row>1</xdr:row>
      <xdr:rowOff>14111</xdr:rowOff>
    </xdr:from>
    <xdr:to>
      <xdr:col>1</xdr:col>
      <xdr:colOff>458223</xdr:colOff>
      <xdr:row>3</xdr:row>
      <xdr:rowOff>186107</xdr:rowOff>
    </xdr:to>
    <xdr:pic>
      <xdr:nvPicPr>
        <xdr:cNvPr id="7" name="Picture 6">
          <a:extLst>
            <a:ext uri="{FF2B5EF4-FFF2-40B4-BE49-F238E27FC236}">
              <a16:creationId xmlns:a16="http://schemas.microsoft.com/office/drawing/2014/main" id="{E8F5A545-21DC-3B43-A6BA-E2E0C9D89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444" y="183444"/>
          <a:ext cx="415890" cy="504313"/>
        </a:xfrm>
        <a:prstGeom prst="rect">
          <a:avLst/>
        </a:prstGeom>
      </xdr:spPr>
    </xdr:pic>
    <xdr:clientData/>
  </xdr:twoCellAnchor>
  <xdr:twoCellAnchor>
    <xdr:from>
      <xdr:col>8</xdr:col>
      <xdr:colOff>342900</xdr:colOff>
      <xdr:row>2</xdr:row>
      <xdr:rowOff>47625</xdr:rowOff>
    </xdr:from>
    <xdr:to>
      <xdr:col>8</xdr:col>
      <xdr:colOff>1000125</xdr:colOff>
      <xdr:row>3</xdr:row>
      <xdr:rowOff>71968</xdr:rowOff>
    </xdr:to>
    <xdr:sp macro="" textlink="">
      <xdr:nvSpPr>
        <xdr:cNvPr id="5" name="TextBox 4">
          <a:hlinkClick xmlns:r="http://schemas.openxmlformats.org/officeDocument/2006/relationships" r:id="rId2"/>
          <a:extLst>
            <a:ext uri="{FF2B5EF4-FFF2-40B4-BE49-F238E27FC236}">
              <a16:creationId xmlns:a16="http://schemas.microsoft.com/office/drawing/2014/main" id="{8FDFEF61-79DF-4B5F-9910-9F9B59E3FD92}"/>
            </a:ext>
          </a:extLst>
        </xdr:cNvPr>
        <xdr:cNvSpPr txBox="1"/>
      </xdr:nvSpPr>
      <xdr:spPr>
        <a:xfrm flipH="1">
          <a:off x="11953875" y="371475"/>
          <a:ext cx="657225"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5CAC2C00-8A4D-90F7-3FB7-3A676B0CBBF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X17A0T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76200</xdr:colOff>
      <xdr:row>1</xdr:row>
      <xdr:rowOff>0</xdr:rowOff>
    </xdr:from>
    <xdr:to>
      <xdr:col>1</xdr:col>
      <xdr:colOff>488915</xdr:colOff>
      <xdr:row>3</xdr:row>
      <xdr:rowOff>174113</xdr:rowOff>
    </xdr:to>
    <xdr:pic>
      <xdr:nvPicPr>
        <xdr:cNvPr id="7" name="Picture 6">
          <a:extLst>
            <a:ext uri="{FF2B5EF4-FFF2-40B4-BE49-F238E27FC236}">
              <a16:creationId xmlns:a16="http://schemas.microsoft.com/office/drawing/2014/main" id="{607F4100-6821-3541-A62F-0C0D8813D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5100"/>
          <a:ext cx="415890" cy="504313"/>
        </a:xfrm>
        <a:prstGeom prst="rect">
          <a:avLst/>
        </a:prstGeom>
      </xdr:spPr>
    </xdr:pic>
    <xdr:clientData/>
  </xdr:twoCellAnchor>
  <xdr:twoCellAnchor>
    <xdr:from>
      <xdr:col>6</xdr:col>
      <xdr:colOff>1924050</xdr:colOff>
      <xdr:row>2</xdr:row>
      <xdr:rowOff>66675</xdr:rowOff>
    </xdr:from>
    <xdr:to>
      <xdr:col>6</xdr:col>
      <xdr:colOff>2679698</xdr:colOff>
      <xdr:row>3</xdr:row>
      <xdr:rowOff>91018</xdr:rowOff>
    </xdr:to>
    <xdr:sp macro="" textlink="">
      <xdr:nvSpPr>
        <xdr:cNvPr id="4" name="TextBox 3">
          <a:hlinkClick xmlns:r="http://schemas.openxmlformats.org/officeDocument/2006/relationships" r:id="rId2"/>
          <a:extLst>
            <a:ext uri="{FF2B5EF4-FFF2-40B4-BE49-F238E27FC236}">
              <a16:creationId xmlns:a16="http://schemas.microsoft.com/office/drawing/2014/main" id="{C52D0A1B-365B-4AAE-A5E7-B594BA6E3C19}"/>
            </a:ext>
          </a:extLst>
        </xdr:cNvPr>
        <xdr:cNvSpPr txBox="1"/>
      </xdr:nvSpPr>
      <xdr:spPr>
        <a:xfrm flipH="1">
          <a:off x="14535150"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C9392CC0-ADCB-49E7-7A98-36F50415A60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X18A0T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200007</xdr:colOff>
      <xdr:row>4</xdr:row>
      <xdr:rowOff>12188</xdr:rowOff>
    </xdr:to>
    <xdr:pic>
      <xdr:nvPicPr>
        <xdr:cNvPr id="6" name="Picture 5">
          <a:extLst>
            <a:ext uri="{FF2B5EF4-FFF2-40B4-BE49-F238E27FC236}">
              <a16:creationId xmlns:a16="http://schemas.microsoft.com/office/drawing/2014/main" id="{7AA12005-DC9A-4EF0-9B91-F2AB2F7AE0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161925"/>
          <a:ext cx="412715" cy="497963"/>
        </a:xfrm>
        <a:prstGeom prst="rect">
          <a:avLst/>
        </a:prstGeom>
      </xdr:spPr>
    </xdr:pic>
    <xdr:clientData/>
  </xdr:twoCellAnchor>
  <xdr:twoCellAnchor>
    <xdr:from>
      <xdr:col>0</xdr:col>
      <xdr:colOff>1587</xdr:colOff>
      <xdr:row>0</xdr:row>
      <xdr:rowOff>-16371</xdr:rowOff>
    </xdr:from>
    <xdr:to>
      <xdr:col>0</xdr:col>
      <xdr:colOff>33337</xdr:colOff>
      <xdr:row>0</xdr:row>
      <xdr:rowOff>86221</xdr:rowOff>
    </xdr:to>
    <xdr:sp macro="" textlink="">
      <xdr:nvSpPr>
        <xdr:cNvPr id="2" name="TextBox 1">
          <a:extLst>
            <a:ext uri="{FF2B5EF4-FFF2-40B4-BE49-F238E27FC236}">
              <a16:creationId xmlns:a16="http://schemas.microsoft.com/office/drawing/2014/main" id="{814C6DD4-CF59-8D54-45A4-E444494CA212}"/>
            </a:ext>
          </a:extLst>
        </xdr:cNvPr>
        <xdr:cNvSpPr txBox="1"/>
      </xdr:nvSpPr>
      <xdr:spPr>
        <a:xfrm>
          <a:off x="3174"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X1A0T</a:t>
          </a:r>
        </a:p>
      </xdr:txBody>
    </xdr:sp>
    <xdr:clientData/>
  </xdr:twoCellAnchor>
  <xdr:twoCellAnchor>
    <xdr:from>
      <xdr:col>2</xdr:col>
      <xdr:colOff>795337</xdr:colOff>
      <xdr:row>2</xdr:row>
      <xdr:rowOff>36740</xdr:rowOff>
    </xdr:from>
    <xdr:to>
      <xdr:col>2</xdr:col>
      <xdr:colOff>1434540</xdr:colOff>
      <xdr:row>3</xdr:row>
      <xdr:rowOff>91168</xdr:rowOff>
    </xdr:to>
    <xdr:sp macro="" textlink="">
      <xdr:nvSpPr>
        <xdr:cNvPr id="4" name="TextBox 3">
          <a:hlinkClick xmlns:r="http://schemas.openxmlformats.org/officeDocument/2006/relationships" r:id="rId2"/>
          <a:extLst>
            <a:ext uri="{FF2B5EF4-FFF2-40B4-BE49-F238E27FC236}">
              <a16:creationId xmlns:a16="http://schemas.microsoft.com/office/drawing/2014/main" id="{45E028C2-E221-48E9-83D0-48DF0F8464E0}"/>
            </a:ext>
          </a:extLst>
        </xdr:cNvPr>
        <xdr:cNvSpPr txBox="1"/>
      </xdr:nvSpPr>
      <xdr:spPr>
        <a:xfrm flipH="1">
          <a:off x="12334875" y="360590"/>
          <a:ext cx="1278406" cy="216353"/>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1</xdr:row>
      <xdr:rowOff>0</xdr:rowOff>
    </xdr:from>
    <xdr:to>
      <xdr:col>1</xdr:col>
      <xdr:colOff>447640</xdr:colOff>
      <xdr:row>3</xdr:row>
      <xdr:rowOff>174113</xdr:rowOff>
    </xdr:to>
    <xdr:pic>
      <xdr:nvPicPr>
        <xdr:cNvPr id="4" name="Picture 3">
          <a:extLst>
            <a:ext uri="{FF2B5EF4-FFF2-40B4-BE49-F238E27FC236}">
              <a16:creationId xmlns:a16="http://schemas.microsoft.com/office/drawing/2014/main" id="{B26433D6-4646-3843-9C7B-4A17B3174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65100"/>
          <a:ext cx="415890" cy="504313"/>
        </a:xfrm>
        <a:prstGeom prst="rect">
          <a:avLst/>
        </a:prstGeom>
      </xdr:spPr>
    </xdr:pic>
    <xdr:clientData/>
  </xdr:twoCellAnchor>
  <xdr:twoCellAnchor>
    <xdr:from>
      <xdr:col>5</xdr:col>
      <xdr:colOff>1809750</xdr:colOff>
      <xdr:row>2</xdr:row>
      <xdr:rowOff>47625</xdr:rowOff>
    </xdr:from>
    <xdr:to>
      <xdr:col>6</xdr:col>
      <xdr:colOff>574673</xdr:colOff>
      <xdr:row>3</xdr:row>
      <xdr:rowOff>71968</xdr:rowOff>
    </xdr:to>
    <xdr:sp macro="" textlink="">
      <xdr:nvSpPr>
        <xdr:cNvPr id="6" name="TextBox 5">
          <a:hlinkClick xmlns:r="http://schemas.openxmlformats.org/officeDocument/2006/relationships" r:id="rId2"/>
          <a:extLst>
            <a:ext uri="{FF2B5EF4-FFF2-40B4-BE49-F238E27FC236}">
              <a16:creationId xmlns:a16="http://schemas.microsoft.com/office/drawing/2014/main" id="{DF9AB834-7ECB-41E9-A467-13337BAB895B}"/>
            </a:ext>
          </a:extLst>
        </xdr:cNvPr>
        <xdr:cNvSpPr txBox="1"/>
      </xdr:nvSpPr>
      <xdr:spPr>
        <a:xfrm flipH="1">
          <a:off x="9315450"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6A5F700D-6BFB-E5C7-384F-E6AABE2B8D2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X19A0T</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101600</xdr:colOff>
      <xdr:row>1</xdr:row>
      <xdr:rowOff>0</xdr:rowOff>
    </xdr:from>
    <xdr:to>
      <xdr:col>1</xdr:col>
      <xdr:colOff>517490</xdr:colOff>
      <xdr:row>3</xdr:row>
      <xdr:rowOff>174113</xdr:rowOff>
    </xdr:to>
    <xdr:pic>
      <xdr:nvPicPr>
        <xdr:cNvPr id="4" name="Picture 3">
          <a:extLst>
            <a:ext uri="{FF2B5EF4-FFF2-40B4-BE49-F238E27FC236}">
              <a16:creationId xmlns:a16="http://schemas.microsoft.com/office/drawing/2014/main" id="{186FF73E-1DF0-1443-9396-2D2A1396A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165100"/>
          <a:ext cx="415890" cy="504313"/>
        </a:xfrm>
        <a:prstGeom prst="rect">
          <a:avLst/>
        </a:prstGeom>
      </xdr:spPr>
    </xdr:pic>
    <xdr:clientData/>
  </xdr:twoCellAnchor>
  <xdr:twoCellAnchor>
    <xdr:from>
      <xdr:col>4</xdr:col>
      <xdr:colOff>2505074</xdr:colOff>
      <xdr:row>2</xdr:row>
      <xdr:rowOff>57151</xdr:rowOff>
    </xdr:from>
    <xdr:to>
      <xdr:col>5</xdr:col>
      <xdr:colOff>3168</xdr:colOff>
      <xdr:row>3</xdr:row>
      <xdr:rowOff>95250</xdr:rowOff>
    </xdr:to>
    <xdr:sp macro="" textlink="">
      <xdr:nvSpPr>
        <xdr:cNvPr id="6" name="TextBox 5">
          <a:hlinkClick xmlns:r="http://schemas.openxmlformats.org/officeDocument/2006/relationships" r:id="rId2"/>
          <a:extLst>
            <a:ext uri="{FF2B5EF4-FFF2-40B4-BE49-F238E27FC236}">
              <a16:creationId xmlns:a16="http://schemas.microsoft.com/office/drawing/2014/main" id="{7C490C40-3BC1-428D-91FB-A5A681B36034}"/>
            </a:ext>
          </a:extLst>
        </xdr:cNvPr>
        <xdr:cNvSpPr txBox="1"/>
      </xdr:nvSpPr>
      <xdr:spPr>
        <a:xfrm flipH="1">
          <a:off x="11849099" y="381001"/>
          <a:ext cx="708019" cy="200024"/>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0877EBF5-4206-149F-D151-E008E2032F58}"/>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X20A0T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306A43DC-59DB-054F-9E84-691BF306AB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1495425</xdr:colOff>
      <xdr:row>2</xdr:row>
      <xdr:rowOff>47625</xdr:rowOff>
    </xdr:from>
    <xdr:to>
      <xdr:col>2</xdr:col>
      <xdr:colOff>2251073</xdr:colOff>
      <xdr:row>3</xdr:row>
      <xdr:rowOff>71968</xdr:rowOff>
    </xdr:to>
    <xdr:sp macro="" textlink="">
      <xdr:nvSpPr>
        <xdr:cNvPr id="6" name="TextBox 5">
          <a:hlinkClick xmlns:r="http://schemas.openxmlformats.org/officeDocument/2006/relationships" r:id="rId2"/>
          <a:extLst>
            <a:ext uri="{FF2B5EF4-FFF2-40B4-BE49-F238E27FC236}">
              <a16:creationId xmlns:a16="http://schemas.microsoft.com/office/drawing/2014/main" id="{0A11631E-C219-4C2F-84A5-3FD115D10D33}"/>
            </a:ext>
          </a:extLst>
        </xdr:cNvPr>
        <xdr:cNvSpPr txBox="1"/>
      </xdr:nvSpPr>
      <xdr:spPr>
        <a:xfrm flipH="1">
          <a:off x="4953000"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28575</xdr:colOff>
      <xdr:row>0</xdr:row>
      <xdr:rowOff>142875</xdr:rowOff>
    </xdr:from>
    <xdr:to>
      <xdr:col>1</xdr:col>
      <xdr:colOff>441290</xdr:colOff>
      <xdr:row>3</xdr:row>
      <xdr:rowOff>167763</xdr:rowOff>
    </xdr:to>
    <xdr:pic>
      <xdr:nvPicPr>
        <xdr:cNvPr id="4" name="Picture 3">
          <a:extLst>
            <a:ext uri="{FF2B5EF4-FFF2-40B4-BE49-F238E27FC236}">
              <a16:creationId xmlns:a16="http://schemas.microsoft.com/office/drawing/2014/main" id="{9BE1D095-3549-9F4F-A501-7C4BABCCAE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42875"/>
          <a:ext cx="412715" cy="507488"/>
        </a:xfrm>
        <a:prstGeom prst="rect">
          <a:avLst/>
        </a:prstGeom>
      </xdr:spPr>
    </xdr:pic>
    <xdr:clientData/>
  </xdr:twoCellAnchor>
  <xdr:twoCellAnchor>
    <xdr:from>
      <xdr:col>13</xdr:col>
      <xdr:colOff>76200</xdr:colOff>
      <xdr:row>2</xdr:row>
      <xdr:rowOff>38100</xdr:rowOff>
    </xdr:from>
    <xdr:to>
      <xdr:col>13</xdr:col>
      <xdr:colOff>831848</xdr:colOff>
      <xdr:row>3</xdr:row>
      <xdr:rowOff>62443</xdr:rowOff>
    </xdr:to>
    <xdr:sp macro="" textlink="">
      <xdr:nvSpPr>
        <xdr:cNvPr id="6" name="TextBox 5">
          <a:hlinkClick xmlns:r="http://schemas.openxmlformats.org/officeDocument/2006/relationships" r:id="rId2"/>
          <a:extLst>
            <a:ext uri="{FF2B5EF4-FFF2-40B4-BE49-F238E27FC236}">
              <a16:creationId xmlns:a16="http://schemas.microsoft.com/office/drawing/2014/main" id="{4BF37B10-C654-4E83-A06F-9868C28B6739}"/>
            </a:ext>
          </a:extLst>
        </xdr:cNvPr>
        <xdr:cNvSpPr txBox="1"/>
      </xdr:nvSpPr>
      <xdr:spPr>
        <a:xfrm flipH="1">
          <a:off x="13554075"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0B10C3D0-CE83-D9CB-6992-6502C061029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X22A0T</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186813</xdr:rowOff>
    </xdr:to>
    <xdr:pic>
      <xdr:nvPicPr>
        <xdr:cNvPr id="5" name="Picture 4">
          <a:extLst>
            <a:ext uri="{FF2B5EF4-FFF2-40B4-BE49-F238E27FC236}">
              <a16:creationId xmlns:a16="http://schemas.microsoft.com/office/drawing/2014/main" id="{F7795924-B2C4-074E-9543-179221A61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875" y="158750"/>
          <a:ext cx="415890" cy="504313"/>
        </a:xfrm>
        <a:prstGeom prst="rect">
          <a:avLst/>
        </a:prstGeom>
      </xdr:spPr>
    </xdr:pic>
    <xdr:clientData/>
  </xdr:twoCellAnchor>
  <xdr:twoCellAnchor>
    <xdr:from>
      <xdr:col>6</xdr:col>
      <xdr:colOff>432955</xdr:colOff>
      <xdr:row>2</xdr:row>
      <xdr:rowOff>45027</xdr:rowOff>
    </xdr:from>
    <xdr:to>
      <xdr:col>6</xdr:col>
      <xdr:colOff>1188603</xdr:colOff>
      <xdr:row>3</xdr:row>
      <xdr:rowOff>69370</xdr:rowOff>
    </xdr:to>
    <xdr:sp macro="" textlink="">
      <xdr:nvSpPr>
        <xdr:cNvPr id="4" name="TextBox 3">
          <a:hlinkClick xmlns:r="http://schemas.openxmlformats.org/officeDocument/2006/relationships" r:id="rId2"/>
          <a:extLst>
            <a:ext uri="{FF2B5EF4-FFF2-40B4-BE49-F238E27FC236}">
              <a16:creationId xmlns:a16="http://schemas.microsoft.com/office/drawing/2014/main" id="{D67C0F84-F112-49A1-B464-8A52EF6E3DA5}"/>
            </a:ext>
          </a:extLst>
        </xdr:cNvPr>
        <xdr:cNvSpPr txBox="1"/>
      </xdr:nvSpPr>
      <xdr:spPr>
        <a:xfrm flipH="1">
          <a:off x="10491355" y="368877"/>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B44B329D-C623-2A67-4810-4091EA1016D2}"/>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X23A0T</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1">
          <a:extLst>
            <a:ext uri="{FF2B5EF4-FFF2-40B4-BE49-F238E27FC236}">
              <a16:creationId xmlns:a16="http://schemas.microsoft.com/office/drawing/2014/main" id="{74A51EA9-7BFB-4DF0-A590-A01CE3C3FB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497963"/>
        </a:xfrm>
        <a:prstGeom prst="rect">
          <a:avLst/>
        </a:prstGeom>
      </xdr:spPr>
    </xdr:pic>
    <xdr:clientData/>
  </xdr:twoCellAnchor>
  <xdr:twoCellAnchor>
    <xdr:from>
      <xdr:col>4</xdr:col>
      <xdr:colOff>304800</xdr:colOff>
      <xdr:row>2</xdr:row>
      <xdr:rowOff>76200</xdr:rowOff>
    </xdr:from>
    <xdr:to>
      <xdr:col>4</xdr:col>
      <xdr:colOff>1060448</xdr:colOff>
      <xdr:row>3</xdr:row>
      <xdr:rowOff>100543</xdr:rowOff>
    </xdr:to>
    <xdr:sp macro="" textlink="">
      <xdr:nvSpPr>
        <xdr:cNvPr id="3" name="TextBox 2">
          <a:hlinkClick xmlns:r="http://schemas.openxmlformats.org/officeDocument/2006/relationships" r:id="rId2"/>
          <a:extLst>
            <a:ext uri="{FF2B5EF4-FFF2-40B4-BE49-F238E27FC236}">
              <a16:creationId xmlns:a16="http://schemas.microsoft.com/office/drawing/2014/main" id="{F916EC1B-AEE1-4187-A972-55D3FCD170A2}"/>
            </a:ext>
          </a:extLst>
        </xdr:cNvPr>
        <xdr:cNvSpPr txBox="1"/>
      </xdr:nvSpPr>
      <xdr:spPr>
        <a:xfrm flipH="1">
          <a:off x="7705725" y="4000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0E145406-3AE3-E688-B700-2C2BABBAE23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X24A0T</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11545</xdr:colOff>
      <xdr:row>1</xdr:row>
      <xdr:rowOff>0</xdr:rowOff>
    </xdr:from>
    <xdr:ext cx="419065" cy="505179"/>
    <xdr:pic>
      <xdr:nvPicPr>
        <xdr:cNvPr id="2" name="Picture 1">
          <a:extLst>
            <a:ext uri="{FF2B5EF4-FFF2-40B4-BE49-F238E27FC236}">
              <a16:creationId xmlns:a16="http://schemas.microsoft.com/office/drawing/2014/main" id="{D515AB2E-7984-4B10-8857-27BD982A09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5545" y="158750"/>
          <a:ext cx="419065" cy="505179"/>
        </a:xfrm>
        <a:prstGeom prst="rect">
          <a:avLst/>
        </a:prstGeom>
      </xdr:spPr>
    </xdr:pic>
    <xdr:clientData/>
  </xdr:oneCellAnchor>
  <xdr:twoCellAnchor>
    <xdr:from>
      <xdr:col>7</xdr:col>
      <xdr:colOff>1690458</xdr:colOff>
      <xdr:row>2</xdr:row>
      <xdr:rowOff>34469</xdr:rowOff>
    </xdr:from>
    <xdr:to>
      <xdr:col>7</xdr:col>
      <xdr:colOff>2446106</xdr:colOff>
      <xdr:row>3</xdr:row>
      <xdr:rowOff>58812</xdr:rowOff>
    </xdr:to>
    <xdr:sp macro="" textlink="">
      <xdr:nvSpPr>
        <xdr:cNvPr id="5" name="TextBox 4">
          <a:hlinkClick xmlns:r="http://schemas.openxmlformats.org/officeDocument/2006/relationships" r:id="rId2"/>
          <a:extLst>
            <a:ext uri="{FF2B5EF4-FFF2-40B4-BE49-F238E27FC236}">
              <a16:creationId xmlns:a16="http://schemas.microsoft.com/office/drawing/2014/main" id="{56B2DB68-E662-4FD4-8C87-438C91126D67}"/>
            </a:ext>
          </a:extLst>
        </xdr:cNvPr>
        <xdr:cNvSpPr txBox="1"/>
      </xdr:nvSpPr>
      <xdr:spPr>
        <a:xfrm flipH="1">
          <a:off x="16873308" y="358319"/>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285749</xdr:colOff>
      <xdr:row>2</xdr:row>
      <xdr:rowOff>66674</xdr:rowOff>
    </xdr:from>
    <xdr:to>
      <xdr:col>5</xdr:col>
      <xdr:colOff>1079496</xdr:colOff>
      <xdr:row>3</xdr:row>
      <xdr:rowOff>95250</xdr:rowOff>
    </xdr:to>
    <xdr:sp macro="" textlink="">
      <xdr:nvSpPr>
        <xdr:cNvPr id="3" name="TextBox 2">
          <a:hlinkClick xmlns:r="http://schemas.openxmlformats.org/officeDocument/2006/relationships" r:id="rId1"/>
          <a:extLst>
            <a:ext uri="{FF2B5EF4-FFF2-40B4-BE49-F238E27FC236}">
              <a16:creationId xmlns:a16="http://schemas.microsoft.com/office/drawing/2014/main" id="{69D80462-C25E-4F37-9CEE-6193CD276F53}"/>
            </a:ext>
          </a:extLst>
        </xdr:cNvPr>
        <xdr:cNvSpPr txBox="1"/>
      </xdr:nvSpPr>
      <xdr:spPr>
        <a:xfrm flipH="1">
          <a:off x="11144249" y="390524"/>
          <a:ext cx="793747" cy="19050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0</xdr:col>
      <xdr:colOff>200025</xdr:colOff>
      <xdr:row>8</xdr:row>
      <xdr:rowOff>171450</xdr:rowOff>
    </xdr:from>
    <xdr:to>
      <xdr:col>1</xdr:col>
      <xdr:colOff>3854734</xdr:colOff>
      <xdr:row>11</xdr:row>
      <xdr:rowOff>145488</xdr:rowOff>
    </xdr:to>
    <xdr:pic>
      <xdr:nvPicPr>
        <xdr:cNvPr id="5" name="Picture 4">
          <a:extLst>
            <a:ext uri="{FF2B5EF4-FFF2-40B4-BE49-F238E27FC236}">
              <a16:creationId xmlns:a16="http://schemas.microsoft.com/office/drawing/2014/main" id="{5F82D4E4-A388-45E9-A949-7E10A6ECA9BE}"/>
            </a:ext>
          </a:extLst>
        </xdr:cNvPr>
        <xdr:cNvPicPr>
          <a:picLocks noChangeAspect="1"/>
        </xdr:cNvPicPr>
      </xdr:nvPicPr>
      <xdr:blipFill rotWithShape="1">
        <a:blip xmlns:r="http://schemas.openxmlformats.org/officeDocument/2006/relationships" r:embed="rId2"/>
        <a:srcRect b="14656"/>
        <a:stretch/>
      </xdr:blipFill>
      <xdr:spPr>
        <a:xfrm>
          <a:off x="200025" y="3429000"/>
          <a:ext cx="3886484" cy="663013"/>
        </a:xfrm>
        <a:prstGeom prst="rect">
          <a:avLst/>
        </a:prstGeom>
      </xdr:spPr>
    </xdr:pic>
    <xdr:clientData/>
  </xdr:twoCellAnchor>
  <xdr:oneCellAnchor>
    <xdr:from>
      <xdr:col>1</xdr:col>
      <xdr:colOff>0</xdr:colOff>
      <xdr:row>1</xdr:row>
      <xdr:rowOff>60448</xdr:rowOff>
    </xdr:from>
    <xdr:ext cx="419065" cy="505179"/>
    <xdr:pic>
      <xdr:nvPicPr>
        <xdr:cNvPr id="6" name="Picture 5">
          <a:extLst>
            <a:ext uri="{FF2B5EF4-FFF2-40B4-BE49-F238E27FC236}">
              <a16:creationId xmlns:a16="http://schemas.microsoft.com/office/drawing/2014/main" id="{E144EC37-6720-4D85-BEB8-B1892E83681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 y="222373"/>
          <a:ext cx="419065" cy="505179"/>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5" name="Picture 4">
          <a:extLst>
            <a:ext uri="{FF2B5EF4-FFF2-40B4-BE49-F238E27FC236}">
              <a16:creationId xmlns:a16="http://schemas.microsoft.com/office/drawing/2014/main" id="{5F1943AD-5B82-5640-99B7-21747151A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6</xdr:col>
      <xdr:colOff>57150</xdr:colOff>
      <xdr:row>2</xdr:row>
      <xdr:rowOff>38100</xdr:rowOff>
    </xdr:from>
    <xdr:to>
      <xdr:col>6</xdr:col>
      <xdr:colOff>812798</xdr:colOff>
      <xdr:row>3</xdr:row>
      <xdr:rowOff>62443</xdr:rowOff>
    </xdr:to>
    <xdr:sp macro="" textlink="">
      <xdr:nvSpPr>
        <xdr:cNvPr id="4" name="TextBox 3">
          <a:hlinkClick xmlns:r="http://schemas.openxmlformats.org/officeDocument/2006/relationships" r:id="rId2"/>
          <a:extLst>
            <a:ext uri="{FF2B5EF4-FFF2-40B4-BE49-F238E27FC236}">
              <a16:creationId xmlns:a16="http://schemas.microsoft.com/office/drawing/2014/main" id="{95D69542-F406-447D-A86F-1ACFF61F33ED}"/>
            </a:ext>
          </a:extLst>
        </xdr:cNvPr>
        <xdr:cNvSpPr txBox="1"/>
      </xdr:nvSpPr>
      <xdr:spPr>
        <a:xfrm flipH="1">
          <a:off x="6515100" y="36195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EA49730E-DE03-FF78-912D-8133E549993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X27A0T</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183638</xdr:rowOff>
    </xdr:to>
    <xdr:pic>
      <xdr:nvPicPr>
        <xdr:cNvPr id="2" name="Picture 1">
          <a:extLst>
            <a:ext uri="{FF2B5EF4-FFF2-40B4-BE49-F238E27FC236}">
              <a16:creationId xmlns:a16="http://schemas.microsoft.com/office/drawing/2014/main" id="{058BB134-A6A0-4EC6-B7D6-B654D58602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504313"/>
        </a:xfrm>
        <a:prstGeom prst="rect">
          <a:avLst/>
        </a:prstGeom>
      </xdr:spPr>
    </xdr:pic>
    <xdr:clientData/>
  </xdr:twoCellAnchor>
  <xdr:twoCellAnchor>
    <xdr:from>
      <xdr:col>6</xdr:col>
      <xdr:colOff>99166</xdr:colOff>
      <xdr:row>2</xdr:row>
      <xdr:rowOff>32189</xdr:rowOff>
    </xdr:from>
    <xdr:to>
      <xdr:col>6</xdr:col>
      <xdr:colOff>854814</xdr:colOff>
      <xdr:row>3</xdr:row>
      <xdr:rowOff>56532</xdr:rowOff>
    </xdr:to>
    <xdr:sp macro="" textlink="">
      <xdr:nvSpPr>
        <xdr:cNvPr id="3" name="TextBox 2">
          <a:hlinkClick xmlns:r="http://schemas.openxmlformats.org/officeDocument/2006/relationships" r:id="rId2"/>
          <a:extLst>
            <a:ext uri="{FF2B5EF4-FFF2-40B4-BE49-F238E27FC236}">
              <a16:creationId xmlns:a16="http://schemas.microsoft.com/office/drawing/2014/main" id="{F0320950-42CC-4FCF-9FD0-1AD11107470A}"/>
            </a:ext>
          </a:extLst>
        </xdr:cNvPr>
        <xdr:cNvSpPr txBox="1"/>
      </xdr:nvSpPr>
      <xdr:spPr>
        <a:xfrm flipH="1">
          <a:off x="7404427" y="363493"/>
          <a:ext cx="755648" cy="189996"/>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CE9C2ADF-2925-66C7-6A8F-D0B24D44224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X28A0T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63500</xdr:colOff>
      <xdr:row>1</xdr:row>
      <xdr:rowOff>0</xdr:rowOff>
    </xdr:from>
    <xdr:to>
      <xdr:col>1</xdr:col>
      <xdr:colOff>479390</xdr:colOff>
      <xdr:row>4</xdr:row>
      <xdr:rowOff>15875</xdr:rowOff>
    </xdr:to>
    <xdr:pic>
      <xdr:nvPicPr>
        <xdr:cNvPr id="4" name="Picture 3">
          <a:extLst>
            <a:ext uri="{FF2B5EF4-FFF2-40B4-BE49-F238E27FC236}">
              <a16:creationId xmlns:a16="http://schemas.microsoft.com/office/drawing/2014/main" id="{176D5CBE-28E9-1A42-B593-0471C3DAF3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165100"/>
          <a:ext cx="415890" cy="508000"/>
        </a:xfrm>
        <a:prstGeom prst="rect">
          <a:avLst/>
        </a:prstGeom>
      </xdr:spPr>
    </xdr:pic>
    <xdr:clientData/>
  </xdr:twoCellAnchor>
  <xdr:twoCellAnchor>
    <xdr:from>
      <xdr:col>2</xdr:col>
      <xdr:colOff>1219200</xdr:colOff>
      <xdr:row>2</xdr:row>
      <xdr:rowOff>66675</xdr:rowOff>
    </xdr:from>
    <xdr:to>
      <xdr:col>2</xdr:col>
      <xdr:colOff>1974848</xdr:colOff>
      <xdr:row>3</xdr:row>
      <xdr:rowOff>91018</xdr:rowOff>
    </xdr:to>
    <xdr:sp macro="" textlink="">
      <xdr:nvSpPr>
        <xdr:cNvPr id="5" name="TextBox 4">
          <a:hlinkClick xmlns:r="http://schemas.openxmlformats.org/officeDocument/2006/relationships" r:id="rId2"/>
          <a:extLst>
            <a:ext uri="{FF2B5EF4-FFF2-40B4-BE49-F238E27FC236}">
              <a16:creationId xmlns:a16="http://schemas.microsoft.com/office/drawing/2014/main" id="{876D304F-5568-48BC-B898-61924C8DBC63}"/>
            </a:ext>
          </a:extLst>
        </xdr:cNvPr>
        <xdr:cNvSpPr txBox="1"/>
      </xdr:nvSpPr>
      <xdr:spPr>
        <a:xfrm flipH="1">
          <a:off x="5572125"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Home</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CE026B3A-F847-FE01-7008-9F993A87889B}"/>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X2A0T</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183638</xdr:rowOff>
    </xdr:to>
    <xdr:pic>
      <xdr:nvPicPr>
        <xdr:cNvPr id="4" name="Picture 3">
          <a:extLst>
            <a:ext uri="{FF2B5EF4-FFF2-40B4-BE49-F238E27FC236}">
              <a16:creationId xmlns:a16="http://schemas.microsoft.com/office/drawing/2014/main" id="{A5200329-CC7F-5347-B698-9BEE4F8425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875" y="158750"/>
          <a:ext cx="415890" cy="504313"/>
        </a:xfrm>
        <a:prstGeom prst="rect">
          <a:avLst/>
        </a:prstGeom>
      </xdr:spPr>
    </xdr:pic>
    <xdr:clientData/>
  </xdr:twoCellAnchor>
  <xdr:twoCellAnchor>
    <xdr:from>
      <xdr:col>2</xdr:col>
      <xdr:colOff>1504950</xdr:colOff>
      <xdr:row>2</xdr:row>
      <xdr:rowOff>57150</xdr:rowOff>
    </xdr:from>
    <xdr:to>
      <xdr:col>2</xdr:col>
      <xdr:colOff>2260598</xdr:colOff>
      <xdr:row>3</xdr:row>
      <xdr:rowOff>81493</xdr:rowOff>
    </xdr:to>
    <xdr:sp macro="" textlink="">
      <xdr:nvSpPr>
        <xdr:cNvPr id="5" name="TextBox 4">
          <a:hlinkClick xmlns:r="http://schemas.openxmlformats.org/officeDocument/2006/relationships" r:id="rId2"/>
          <a:extLst>
            <a:ext uri="{FF2B5EF4-FFF2-40B4-BE49-F238E27FC236}">
              <a16:creationId xmlns:a16="http://schemas.microsoft.com/office/drawing/2014/main" id="{D799974A-D9AC-4E09-9693-37E2C455B6E3}"/>
            </a:ext>
          </a:extLst>
        </xdr:cNvPr>
        <xdr:cNvSpPr txBox="1"/>
      </xdr:nvSpPr>
      <xdr:spPr>
        <a:xfrm flipH="1">
          <a:off x="4695825" y="38100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1">
          <a:extLst>
            <a:ext uri="{FF2B5EF4-FFF2-40B4-BE49-F238E27FC236}">
              <a16:creationId xmlns:a16="http://schemas.microsoft.com/office/drawing/2014/main" id="{FE19ADEB-83DA-4C09-B584-0DD8D897C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300" y="165100"/>
          <a:ext cx="415890" cy="485263"/>
        </a:xfrm>
        <a:prstGeom prst="rect">
          <a:avLst/>
        </a:prstGeom>
      </xdr:spPr>
    </xdr:pic>
    <xdr:clientData/>
  </xdr:twoCellAnchor>
  <xdr:twoCellAnchor>
    <xdr:from>
      <xdr:col>3</xdr:col>
      <xdr:colOff>1447800</xdr:colOff>
      <xdr:row>2</xdr:row>
      <xdr:rowOff>47625</xdr:rowOff>
    </xdr:from>
    <xdr:to>
      <xdr:col>3</xdr:col>
      <xdr:colOff>2203448</xdr:colOff>
      <xdr:row>3</xdr:row>
      <xdr:rowOff>71968</xdr:rowOff>
    </xdr:to>
    <xdr:sp macro="" textlink="">
      <xdr:nvSpPr>
        <xdr:cNvPr id="4" name="TextBox 3">
          <a:hlinkClick xmlns:r="http://schemas.openxmlformats.org/officeDocument/2006/relationships" r:id="rId2"/>
          <a:extLst>
            <a:ext uri="{FF2B5EF4-FFF2-40B4-BE49-F238E27FC236}">
              <a16:creationId xmlns:a16="http://schemas.microsoft.com/office/drawing/2014/main" id="{3AFF9F37-3D9E-4002-AF29-FA13377061C2}"/>
            </a:ext>
          </a:extLst>
        </xdr:cNvPr>
        <xdr:cNvSpPr txBox="1"/>
      </xdr:nvSpPr>
      <xdr:spPr>
        <a:xfrm flipH="1">
          <a:off x="8534400"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BC8C74C2-A911-0952-03A0-D289CD946313}"/>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X30A0T</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1">
          <a:extLst>
            <a:ext uri="{FF2B5EF4-FFF2-40B4-BE49-F238E27FC236}">
              <a16:creationId xmlns:a16="http://schemas.microsoft.com/office/drawing/2014/main" id="{E4F3F38F-4F52-4DF8-A152-271E7654BE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497963"/>
        </a:xfrm>
        <a:prstGeom prst="rect">
          <a:avLst/>
        </a:prstGeom>
      </xdr:spPr>
    </xdr:pic>
    <xdr:clientData/>
  </xdr:twoCellAnchor>
  <xdr:twoCellAnchor>
    <xdr:from>
      <xdr:col>5</xdr:col>
      <xdr:colOff>3736975</xdr:colOff>
      <xdr:row>2</xdr:row>
      <xdr:rowOff>33867</xdr:rowOff>
    </xdr:from>
    <xdr:to>
      <xdr:col>5</xdr:col>
      <xdr:colOff>4492623</xdr:colOff>
      <xdr:row>3</xdr:row>
      <xdr:rowOff>58210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EBC4EBE-A8C4-4AEB-B321-3B6A2D2C25EB}"/>
            </a:ext>
          </a:extLst>
        </xdr:cNvPr>
        <xdr:cNvSpPr txBox="1"/>
      </xdr:nvSpPr>
      <xdr:spPr>
        <a:xfrm flipH="1">
          <a:off x="18479558" y="351367"/>
          <a:ext cx="755648" cy="183093"/>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72C06827-9F4B-04E9-025C-498874138D63}"/>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X31A0T</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5" name="Picture 4">
          <a:extLst>
            <a:ext uri="{FF2B5EF4-FFF2-40B4-BE49-F238E27FC236}">
              <a16:creationId xmlns:a16="http://schemas.microsoft.com/office/drawing/2014/main" id="{0F5E3796-E626-4D02-BFE2-E02EB2B04D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61925"/>
          <a:ext cx="412715" cy="497963"/>
        </a:xfrm>
        <a:prstGeom prst="rect">
          <a:avLst/>
        </a:prstGeom>
      </xdr:spPr>
    </xdr:pic>
    <xdr:clientData/>
  </xdr:twoCellAnchor>
  <xdr:twoCellAnchor>
    <xdr:from>
      <xdr:col>9</xdr:col>
      <xdr:colOff>552450</xdr:colOff>
      <xdr:row>2</xdr:row>
      <xdr:rowOff>47625</xdr:rowOff>
    </xdr:from>
    <xdr:to>
      <xdr:col>9</xdr:col>
      <xdr:colOff>1308098</xdr:colOff>
      <xdr:row>3</xdr:row>
      <xdr:rowOff>71968</xdr:rowOff>
    </xdr:to>
    <xdr:sp macro="" textlink="">
      <xdr:nvSpPr>
        <xdr:cNvPr id="2" name="TextBox 1">
          <a:hlinkClick xmlns:r="http://schemas.openxmlformats.org/officeDocument/2006/relationships" r:id="rId2"/>
          <a:extLst>
            <a:ext uri="{FF2B5EF4-FFF2-40B4-BE49-F238E27FC236}">
              <a16:creationId xmlns:a16="http://schemas.microsoft.com/office/drawing/2014/main" id="{EFE4FB02-EAA8-44F3-B3E6-270DFAE6F956}"/>
            </a:ext>
          </a:extLst>
        </xdr:cNvPr>
        <xdr:cNvSpPr txBox="1"/>
      </xdr:nvSpPr>
      <xdr:spPr>
        <a:xfrm flipH="1">
          <a:off x="11572875"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4393DEFE-AF48-F20D-8DFB-2F8956D2248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X32A0T</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4" name="Picture 3">
          <a:extLst>
            <a:ext uri="{FF2B5EF4-FFF2-40B4-BE49-F238E27FC236}">
              <a16:creationId xmlns:a16="http://schemas.microsoft.com/office/drawing/2014/main" id="{AAED894A-3E24-5445-8113-CC4710318C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1219200</xdr:colOff>
      <xdr:row>2</xdr:row>
      <xdr:rowOff>57150</xdr:rowOff>
    </xdr:from>
    <xdr:to>
      <xdr:col>2</xdr:col>
      <xdr:colOff>1974848</xdr:colOff>
      <xdr:row>3</xdr:row>
      <xdr:rowOff>81493</xdr:rowOff>
    </xdr:to>
    <xdr:sp macro="" textlink="">
      <xdr:nvSpPr>
        <xdr:cNvPr id="6" name="TextBox 5">
          <a:hlinkClick xmlns:r="http://schemas.openxmlformats.org/officeDocument/2006/relationships" r:id="rId2"/>
          <a:extLst>
            <a:ext uri="{FF2B5EF4-FFF2-40B4-BE49-F238E27FC236}">
              <a16:creationId xmlns:a16="http://schemas.microsoft.com/office/drawing/2014/main" id="{954D8827-01DF-4321-9933-633DF88AED5C}"/>
            </a:ext>
          </a:extLst>
        </xdr:cNvPr>
        <xdr:cNvSpPr txBox="1"/>
      </xdr:nvSpPr>
      <xdr:spPr>
        <a:xfrm flipH="1">
          <a:off x="6477000" y="381000"/>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4" name="Picture 3">
          <a:extLst>
            <a:ext uri="{FF2B5EF4-FFF2-40B4-BE49-F238E27FC236}">
              <a16:creationId xmlns:a16="http://schemas.microsoft.com/office/drawing/2014/main" id="{5E37F729-1EA1-B849-9772-8F3445FCD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3</xdr:col>
      <xdr:colOff>4819650</xdr:colOff>
      <xdr:row>2</xdr:row>
      <xdr:rowOff>85725</xdr:rowOff>
    </xdr:from>
    <xdr:to>
      <xdr:col>3</xdr:col>
      <xdr:colOff>5575298</xdr:colOff>
      <xdr:row>3</xdr:row>
      <xdr:rowOff>110068</xdr:rowOff>
    </xdr:to>
    <xdr:sp macro="" textlink="">
      <xdr:nvSpPr>
        <xdr:cNvPr id="6" name="TextBox 5">
          <a:hlinkClick xmlns:r="http://schemas.openxmlformats.org/officeDocument/2006/relationships" r:id="rId2"/>
          <a:extLst>
            <a:ext uri="{FF2B5EF4-FFF2-40B4-BE49-F238E27FC236}">
              <a16:creationId xmlns:a16="http://schemas.microsoft.com/office/drawing/2014/main" id="{2FA6232D-A3C7-4AD0-8AD2-D53945D04C8A}"/>
            </a:ext>
          </a:extLst>
        </xdr:cNvPr>
        <xdr:cNvSpPr txBox="1"/>
      </xdr:nvSpPr>
      <xdr:spPr>
        <a:xfrm flipH="1">
          <a:off x="11391900" y="4095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0E9A6233-1784-1097-F22D-4B48A6B42966}"/>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X34A0T</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8" name="Picture 7">
          <a:extLst>
            <a:ext uri="{FF2B5EF4-FFF2-40B4-BE49-F238E27FC236}">
              <a16:creationId xmlns:a16="http://schemas.microsoft.com/office/drawing/2014/main" id="{EE149BF6-10A6-4C11-B8C0-A10D19DD39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2715" cy="497963"/>
        </a:xfrm>
        <a:prstGeom prst="rect">
          <a:avLst/>
        </a:prstGeom>
      </xdr:spPr>
    </xdr:pic>
    <xdr:clientData/>
  </xdr:twoCellAnchor>
  <xdr:twoCellAnchor>
    <xdr:from>
      <xdr:col>11</xdr:col>
      <xdr:colOff>5824007</xdr:colOff>
      <xdr:row>2</xdr:row>
      <xdr:rowOff>44449</xdr:rowOff>
    </xdr:from>
    <xdr:to>
      <xdr:col>11</xdr:col>
      <xdr:colOff>6596589</xdr:colOff>
      <xdr:row>3</xdr:row>
      <xdr:rowOff>82549</xdr:rowOff>
    </xdr:to>
    <xdr:sp macro="" textlink="">
      <xdr:nvSpPr>
        <xdr:cNvPr id="160" name="TextBox 159">
          <a:hlinkClick xmlns:r="http://schemas.openxmlformats.org/officeDocument/2006/relationships" r:id="rId2"/>
          <a:extLst>
            <a:ext uri="{FF2B5EF4-FFF2-40B4-BE49-F238E27FC236}">
              <a16:creationId xmlns:a16="http://schemas.microsoft.com/office/drawing/2014/main" id="{34FD6CDF-660B-4EFB-9387-8E8B4D588B32}"/>
            </a:ext>
          </a:extLst>
        </xdr:cNvPr>
        <xdr:cNvSpPr txBox="1"/>
      </xdr:nvSpPr>
      <xdr:spPr>
        <a:xfrm flipH="1">
          <a:off x="18195924" y="361949"/>
          <a:ext cx="772582" cy="19685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0</xdr:col>
      <xdr:colOff>200462</xdr:colOff>
      <xdr:row>25</xdr:row>
      <xdr:rowOff>87438</xdr:rowOff>
    </xdr:from>
    <xdr:to>
      <xdr:col>2</xdr:col>
      <xdr:colOff>276225</xdr:colOff>
      <xdr:row>27</xdr:row>
      <xdr:rowOff>129804</xdr:rowOff>
    </xdr:to>
    <xdr:pic>
      <xdr:nvPicPr>
        <xdr:cNvPr id="3" name="Picture 2">
          <a:extLst>
            <a:ext uri="{FF2B5EF4-FFF2-40B4-BE49-F238E27FC236}">
              <a16:creationId xmlns:a16="http://schemas.microsoft.com/office/drawing/2014/main" id="{89855C02-5BF6-0A3A-8FAD-112A0F36542B}"/>
            </a:ext>
          </a:extLst>
        </xdr:cNvPr>
        <xdr:cNvPicPr>
          <a:picLocks noChangeAspect="1"/>
        </xdr:cNvPicPr>
      </xdr:nvPicPr>
      <xdr:blipFill rotWithShape="1">
        <a:blip xmlns:r="http://schemas.openxmlformats.org/officeDocument/2006/relationships" r:embed="rId3">
          <a:alphaModFix/>
          <a:extLst>
            <a:ext uri="{BEBA8EAE-BF5A-486C-A8C5-ECC9F3942E4B}">
              <a14:imgProps xmlns:a14="http://schemas.microsoft.com/office/drawing/2010/main">
                <a14:imgLayer r:embed="rId4">
                  <a14:imgEffect>
                    <a14:sharpenSoften amount="32000"/>
                  </a14:imgEffect>
                </a14:imgLayer>
              </a14:imgProps>
            </a:ext>
          </a:extLst>
        </a:blip>
        <a:srcRect b="14656"/>
        <a:stretch/>
      </xdr:blipFill>
      <xdr:spPr>
        <a:xfrm>
          <a:off x="200462" y="5688138"/>
          <a:ext cx="3390463" cy="575766"/>
        </a:xfrm>
        <a:prstGeom prst="rect">
          <a:avLst/>
        </a:prstGeom>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0119062D-59AD-4416-F915-1CBC1179713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X35A0T</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186813</xdr:rowOff>
    </xdr:to>
    <xdr:pic>
      <xdr:nvPicPr>
        <xdr:cNvPr id="4" name="Picture 3">
          <a:extLst>
            <a:ext uri="{FF2B5EF4-FFF2-40B4-BE49-F238E27FC236}">
              <a16:creationId xmlns:a16="http://schemas.microsoft.com/office/drawing/2014/main" id="{324D2DA1-1DF4-294A-B4DF-494C011501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875" y="158750"/>
          <a:ext cx="415890" cy="504313"/>
        </a:xfrm>
        <a:prstGeom prst="rect">
          <a:avLst/>
        </a:prstGeom>
      </xdr:spPr>
    </xdr:pic>
    <xdr:clientData/>
  </xdr:twoCellAnchor>
  <xdr:twoCellAnchor>
    <xdr:from>
      <xdr:col>3</xdr:col>
      <xdr:colOff>5562600</xdr:colOff>
      <xdr:row>2</xdr:row>
      <xdr:rowOff>66675</xdr:rowOff>
    </xdr:from>
    <xdr:to>
      <xdr:col>4</xdr:col>
      <xdr:colOff>403223</xdr:colOff>
      <xdr:row>3</xdr:row>
      <xdr:rowOff>85725</xdr:rowOff>
    </xdr:to>
    <xdr:sp macro="" textlink="">
      <xdr:nvSpPr>
        <xdr:cNvPr id="2" name="TextBox 5">
          <a:hlinkClick xmlns:r="http://schemas.openxmlformats.org/officeDocument/2006/relationships" r:id="rId2"/>
          <a:extLst>
            <a:ext uri="{FF2B5EF4-FFF2-40B4-BE49-F238E27FC236}">
              <a16:creationId xmlns:a16="http://schemas.microsoft.com/office/drawing/2014/main" id="{DFAE3BA9-657D-4234-B3B0-FB342D837868}"/>
            </a:ext>
          </a:extLst>
        </xdr:cNvPr>
        <xdr:cNvSpPr txBox="1"/>
      </xdr:nvSpPr>
      <xdr:spPr>
        <a:xfrm flipH="1">
          <a:off x="11687175" y="390525"/>
          <a:ext cx="622298" cy="180975"/>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AFF0D8C1-4E54-06EF-BB6D-D6DEE2BF24B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X36A0T</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27215</xdr:colOff>
      <xdr:row>1</xdr:row>
      <xdr:rowOff>0</xdr:rowOff>
    </xdr:from>
    <xdr:to>
      <xdr:col>1</xdr:col>
      <xdr:colOff>439930</xdr:colOff>
      <xdr:row>4</xdr:row>
      <xdr:rowOff>18991</xdr:rowOff>
    </xdr:to>
    <xdr:pic>
      <xdr:nvPicPr>
        <xdr:cNvPr id="2" name="Picture 1">
          <a:extLst>
            <a:ext uri="{FF2B5EF4-FFF2-40B4-BE49-F238E27FC236}">
              <a16:creationId xmlns:a16="http://schemas.microsoft.com/office/drawing/2014/main" id="{3362CC1B-0314-479C-930A-C3A0029790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1" y="163286"/>
          <a:ext cx="412715" cy="508848"/>
        </a:xfrm>
        <a:prstGeom prst="rect">
          <a:avLst/>
        </a:prstGeom>
      </xdr:spPr>
    </xdr:pic>
    <xdr:clientData/>
  </xdr:twoCellAnchor>
  <xdr:oneCellAnchor>
    <xdr:from>
      <xdr:col>1</xdr:col>
      <xdr:colOff>106590</xdr:colOff>
      <xdr:row>10</xdr:row>
      <xdr:rowOff>401782</xdr:rowOff>
    </xdr:from>
    <xdr:ext cx="837525" cy="828000"/>
    <xdr:pic>
      <xdr:nvPicPr>
        <xdr:cNvPr id="19" name="Picture 18">
          <a:extLst>
            <a:ext uri="{FF2B5EF4-FFF2-40B4-BE49-F238E27FC236}">
              <a16:creationId xmlns:a16="http://schemas.microsoft.com/office/drawing/2014/main" id="{902FDECD-221A-4B37-AFC3-42E8764955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7090" y="2497282"/>
          <a:ext cx="837525" cy="828000"/>
        </a:xfrm>
        <a:prstGeom prst="rect">
          <a:avLst/>
        </a:prstGeom>
      </xdr:spPr>
    </xdr:pic>
    <xdr:clientData/>
  </xdr:oneCellAnchor>
  <xdr:oneCellAnchor>
    <xdr:from>
      <xdr:col>1</xdr:col>
      <xdr:colOff>106590</xdr:colOff>
      <xdr:row>12</xdr:row>
      <xdr:rowOff>211210</xdr:rowOff>
    </xdr:from>
    <xdr:ext cx="837525" cy="826070"/>
    <xdr:pic>
      <xdr:nvPicPr>
        <xdr:cNvPr id="20" name="Picture 19">
          <a:extLst>
            <a:ext uri="{FF2B5EF4-FFF2-40B4-BE49-F238E27FC236}">
              <a16:creationId xmlns:a16="http://schemas.microsoft.com/office/drawing/2014/main" id="{9A0C08B7-15BD-4957-8485-750A1CEBAE4E}"/>
            </a:ext>
          </a:extLst>
        </xdr:cNvPr>
        <xdr:cNvPicPr>
          <a:picLocks noChangeAspect="1"/>
        </xdr:cNvPicPr>
      </xdr:nvPicPr>
      <xdr:blipFill>
        <a:blip xmlns:r="http://schemas.openxmlformats.org/officeDocument/2006/relationships" r:embed="rId3"/>
        <a:stretch>
          <a:fillRect/>
        </a:stretch>
      </xdr:blipFill>
      <xdr:spPr>
        <a:xfrm>
          <a:off x="297090" y="9287174"/>
          <a:ext cx="837525" cy="826070"/>
        </a:xfrm>
        <a:prstGeom prst="rect">
          <a:avLst/>
        </a:prstGeom>
      </xdr:spPr>
    </xdr:pic>
    <xdr:clientData/>
  </xdr:oneCellAnchor>
  <xdr:oneCellAnchor>
    <xdr:from>
      <xdr:col>1</xdr:col>
      <xdr:colOff>106590</xdr:colOff>
      <xdr:row>11</xdr:row>
      <xdr:rowOff>255360</xdr:rowOff>
    </xdr:from>
    <xdr:ext cx="837525" cy="809003"/>
    <xdr:pic>
      <xdr:nvPicPr>
        <xdr:cNvPr id="21" name="Picture 20">
          <a:extLst>
            <a:ext uri="{FF2B5EF4-FFF2-40B4-BE49-F238E27FC236}">
              <a16:creationId xmlns:a16="http://schemas.microsoft.com/office/drawing/2014/main" id="{B5901B1D-94E3-4B50-A313-9744C8C41FD0}"/>
            </a:ext>
          </a:extLst>
        </xdr:cNvPr>
        <xdr:cNvPicPr>
          <a:picLocks noChangeAspect="1"/>
        </xdr:cNvPicPr>
      </xdr:nvPicPr>
      <xdr:blipFill>
        <a:blip xmlns:r="http://schemas.openxmlformats.org/officeDocument/2006/relationships" r:embed="rId4"/>
        <a:stretch>
          <a:fillRect/>
        </a:stretch>
      </xdr:blipFill>
      <xdr:spPr>
        <a:xfrm>
          <a:off x="297090" y="4772931"/>
          <a:ext cx="837525" cy="809003"/>
        </a:xfrm>
        <a:prstGeom prst="rect">
          <a:avLst/>
        </a:prstGeom>
      </xdr:spPr>
    </xdr:pic>
    <xdr:clientData/>
  </xdr:oneCellAnchor>
  <xdr:oneCellAnchor>
    <xdr:from>
      <xdr:col>1</xdr:col>
      <xdr:colOff>106590</xdr:colOff>
      <xdr:row>19</xdr:row>
      <xdr:rowOff>249692</xdr:rowOff>
    </xdr:from>
    <xdr:ext cx="831175" cy="832563"/>
    <xdr:pic>
      <xdr:nvPicPr>
        <xdr:cNvPr id="22" name="Picture 21">
          <a:extLst>
            <a:ext uri="{FF2B5EF4-FFF2-40B4-BE49-F238E27FC236}">
              <a16:creationId xmlns:a16="http://schemas.microsoft.com/office/drawing/2014/main" id="{298B4675-19F0-4508-81AF-C8F3A177FA28}"/>
            </a:ext>
          </a:extLst>
        </xdr:cNvPr>
        <xdr:cNvPicPr>
          <a:picLocks noChangeAspect="1"/>
        </xdr:cNvPicPr>
      </xdr:nvPicPr>
      <xdr:blipFill>
        <a:blip xmlns:r="http://schemas.openxmlformats.org/officeDocument/2006/relationships" r:embed="rId5"/>
        <a:stretch>
          <a:fillRect/>
        </a:stretch>
      </xdr:blipFill>
      <xdr:spPr>
        <a:xfrm>
          <a:off x="297090" y="39111692"/>
          <a:ext cx="831175" cy="832563"/>
        </a:xfrm>
        <a:prstGeom prst="rect">
          <a:avLst/>
        </a:prstGeom>
      </xdr:spPr>
    </xdr:pic>
    <xdr:clientData/>
  </xdr:oneCellAnchor>
  <xdr:oneCellAnchor>
    <xdr:from>
      <xdr:col>1</xdr:col>
      <xdr:colOff>106590</xdr:colOff>
      <xdr:row>20</xdr:row>
      <xdr:rowOff>438376</xdr:rowOff>
    </xdr:from>
    <xdr:ext cx="828000" cy="805879"/>
    <xdr:pic>
      <xdr:nvPicPr>
        <xdr:cNvPr id="23" name="Picture 22">
          <a:extLst>
            <a:ext uri="{FF2B5EF4-FFF2-40B4-BE49-F238E27FC236}">
              <a16:creationId xmlns:a16="http://schemas.microsoft.com/office/drawing/2014/main" id="{68D840D0-7896-4231-864A-B4533580F8D7}"/>
            </a:ext>
          </a:extLst>
        </xdr:cNvPr>
        <xdr:cNvPicPr>
          <a:picLocks noChangeAspect="1"/>
        </xdr:cNvPicPr>
      </xdr:nvPicPr>
      <xdr:blipFill>
        <a:blip xmlns:r="http://schemas.openxmlformats.org/officeDocument/2006/relationships" r:embed="rId6"/>
        <a:stretch>
          <a:fillRect/>
        </a:stretch>
      </xdr:blipFill>
      <xdr:spPr>
        <a:xfrm>
          <a:off x="297090" y="44481976"/>
          <a:ext cx="828000" cy="805879"/>
        </a:xfrm>
        <a:prstGeom prst="rect">
          <a:avLst/>
        </a:prstGeom>
      </xdr:spPr>
    </xdr:pic>
    <xdr:clientData/>
  </xdr:oneCellAnchor>
  <xdr:oneCellAnchor>
    <xdr:from>
      <xdr:col>1</xdr:col>
      <xdr:colOff>106590</xdr:colOff>
      <xdr:row>30</xdr:row>
      <xdr:rowOff>420234</xdr:rowOff>
    </xdr:from>
    <xdr:ext cx="831175" cy="829839"/>
    <xdr:pic>
      <xdr:nvPicPr>
        <xdr:cNvPr id="24" name="Picture 23">
          <a:extLst>
            <a:ext uri="{FF2B5EF4-FFF2-40B4-BE49-F238E27FC236}">
              <a16:creationId xmlns:a16="http://schemas.microsoft.com/office/drawing/2014/main" id="{51CED27D-81F9-463A-88B6-02475CC185D6}"/>
            </a:ext>
          </a:extLst>
        </xdr:cNvPr>
        <xdr:cNvPicPr>
          <a:picLocks noChangeAspect="1"/>
        </xdr:cNvPicPr>
      </xdr:nvPicPr>
      <xdr:blipFill rotWithShape="1">
        <a:blip xmlns:r="http://schemas.openxmlformats.org/officeDocument/2006/relationships" r:embed="rId7"/>
        <a:srcRect l="1347"/>
        <a:stretch/>
      </xdr:blipFill>
      <xdr:spPr>
        <a:xfrm>
          <a:off x="297090" y="76905984"/>
          <a:ext cx="831175" cy="829839"/>
        </a:xfrm>
        <a:prstGeom prst="rect">
          <a:avLst/>
        </a:prstGeom>
      </xdr:spPr>
    </xdr:pic>
    <xdr:clientData/>
  </xdr:oneCellAnchor>
  <xdr:oneCellAnchor>
    <xdr:from>
      <xdr:col>1</xdr:col>
      <xdr:colOff>106590</xdr:colOff>
      <xdr:row>32</xdr:row>
      <xdr:rowOff>427491</xdr:rowOff>
    </xdr:from>
    <xdr:ext cx="831175" cy="822989"/>
    <xdr:pic>
      <xdr:nvPicPr>
        <xdr:cNvPr id="25" name="Picture 24">
          <a:extLst>
            <a:ext uri="{FF2B5EF4-FFF2-40B4-BE49-F238E27FC236}">
              <a16:creationId xmlns:a16="http://schemas.microsoft.com/office/drawing/2014/main" id="{F10C89FF-7CFE-4654-8F75-262387408A5B}"/>
            </a:ext>
          </a:extLst>
        </xdr:cNvPr>
        <xdr:cNvPicPr>
          <a:picLocks noChangeAspect="1"/>
        </xdr:cNvPicPr>
      </xdr:nvPicPr>
      <xdr:blipFill rotWithShape="1">
        <a:blip xmlns:r="http://schemas.openxmlformats.org/officeDocument/2006/relationships" r:embed="rId8"/>
        <a:srcRect l="59866" t="2531" b="37124"/>
        <a:stretch/>
      </xdr:blipFill>
      <xdr:spPr>
        <a:xfrm>
          <a:off x="297090" y="83895066"/>
          <a:ext cx="831175" cy="822989"/>
        </a:xfrm>
        <a:prstGeom prst="rect">
          <a:avLst/>
        </a:prstGeom>
      </xdr:spPr>
    </xdr:pic>
    <xdr:clientData/>
  </xdr:oneCellAnchor>
  <xdr:oneCellAnchor>
    <xdr:from>
      <xdr:col>1</xdr:col>
      <xdr:colOff>106590</xdr:colOff>
      <xdr:row>15</xdr:row>
      <xdr:rowOff>415924</xdr:rowOff>
    </xdr:from>
    <xdr:ext cx="837525" cy="834350"/>
    <xdr:pic>
      <xdr:nvPicPr>
        <xdr:cNvPr id="26" name="Picture 25">
          <a:extLst>
            <a:ext uri="{FF2B5EF4-FFF2-40B4-BE49-F238E27FC236}">
              <a16:creationId xmlns:a16="http://schemas.microsoft.com/office/drawing/2014/main" id="{64639961-9450-47D6-8F19-36570F987F4D}"/>
            </a:ext>
          </a:extLst>
        </xdr:cNvPr>
        <xdr:cNvPicPr>
          <a:picLocks noChangeAspect="1"/>
        </xdr:cNvPicPr>
      </xdr:nvPicPr>
      <xdr:blipFill>
        <a:blip xmlns:r="http://schemas.openxmlformats.org/officeDocument/2006/relationships" r:embed="rId9"/>
        <a:stretch>
          <a:fillRect/>
        </a:stretch>
      </xdr:blipFill>
      <xdr:spPr>
        <a:xfrm>
          <a:off x="297090" y="22432281"/>
          <a:ext cx="837525" cy="834350"/>
        </a:xfrm>
        <a:prstGeom prst="rect">
          <a:avLst/>
        </a:prstGeom>
      </xdr:spPr>
    </xdr:pic>
    <xdr:clientData/>
  </xdr:oneCellAnchor>
  <xdr:oneCellAnchor>
    <xdr:from>
      <xdr:col>1</xdr:col>
      <xdr:colOff>106590</xdr:colOff>
      <xdr:row>17</xdr:row>
      <xdr:rowOff>434068</xdr:rowOff>
    </xdr:from>
    <xdr:ext cx="831175" cy="820104"/>
    <xdr:pic>
      <xdr:nvPicPr>
        <xdr:cNvPr id="27" name="Picture 26">
          <a:extLst>
            <a:ext uri="{FF2B5EF4-FFF2-40B4-BE49-F238E27FC236}">
              <a16:creationId xmlns:a16="http://schemas.microsoft.com/office/drawing/2014/main" id="{694F62D6-D467-4F3B-BFF8-731A584B01D6}"/>
            </a:ext>
          </a:extLst>
        </xdr:cNvPr>
        <xdr:cNvPicPr>
          <a:picLocks noChangeAspect="1"/>
        </xdr:cNvPicPr>
      </xdr:nvPicPr>
      <xdr:blipFill>
        <a:blip xmlns:r="http://schemas.openxmlformats.org/officeDocument/2006/relationships" r:embed="rId10"/>
        <a:stretch>
          <a:fillRect/>
        </a:stretch>
      </xdr:blipFill>
      <xdr:spPr>
        <a:xfrm>
          <a:off x="297090" y="31999918"/>
          <a:ext cx="831175" cy="820104"/>
        </a:xfrm>
        <a:prstGeom prst="rect">
          <a:avLst/>
        </a:prstGeom>
      </xdr:spPr>
    </xdr:pic>
    <xdr:clientData/>
  </xdr:oneCellAnchor>
  <xdr:oneCellAnchor>
    <xdr:from>
      <xdr:col>1</xdr:col>
      <xdr:colOff>106590</xdr:colOff>
      <xdr:row>21</xdr:row>
      <xdr:rowOff>594406</xdr:rowOff>
    </xdr:from>
    <xdr:ext cx="837525" cy="820584"/>
    <xdr:pic>
      <xdr:nvPicPr>
        <xdr:cNvPr id="28" name="Picture 27">
          <a:extLst>
            <a:ext uri="{FF2B5EF4-FFF2-40B4-BE49-F238E27FC236}">
              <a16:creationId xmlns:a16="http://schemas.microsoft.com/office/drawing/2014/main" id="{91CF9DA1-ABFB-4F2E-9400-92929855C117}"/>
            </a:ext>
          </a:extLst>
        </xdr:cNvPr>
        <xdr:cNvPicPr>
          <a:picLocks noChangeAspect="1"/>
        </xdr:cNvPicPr>
      </xdr:nvPicPr>
      <xdr:blipFill>
        <a:blip xmlns:r="http://schemas.openxmlformats.org/officeDocument/2006/relationships" r:embed="rId11"/>
        <a:stretch>
          <a:fillRect/>
        </a:stretch>
      </xdr:blipFill>
      <xdr:spPr>
        <a:xfrm>
          <a:off x="297090" y="47257381"/>
          <a:ext cx="837525" cy="820584"/>
        </a:xfrm>
        <a:prstGeom prst="rect">
          <a:avLst/>
        </a:prstGeom>
      </xdr:spPr>
    </xdr:pic>
    <xdr:clientData/>
  </xdr:oneCellAnchor>
  <xdr:oneCellAnchor>
    <xdr:from>
      <xdr:col>1</xdr:col>
      <xdr:colOff>106590</xdr:colOff>
      <xdr:row>27</xdr:row>
      <xdr:rowOff>258987</xdr:rowOff>
    </xdr:from>
    <xdr:ext cx="831175" cy="844663"/>
    <xdr:pic>
      <xdr:nvPicPr>
        <xdr:cNvPr id="29" name="Picture 28">
          <a:extLst>
            <a:ext uri="{FF2B5EF4-FFF2-40B4-BE49-F238E27FC236}">
              <a16:creationId xmlns:a16="http://schemas.microsoft.com/office/drawing/2014/main" id="{E1B34501-23C0-4831-8E9E-E309824DDB05}"/>
            </a:ext>
          </a:extLst>
        </xdr:cNvPr>
        <xdr:cNvPicPr>
          <a:picLocks noChangeAspect="1"/>
        </xdr:cNvPicPr>
      </xdr:nvPicPr>
      <xdr:blipFill>
        <a:blip xmlns:r="http://schemas.openxmlformats.org/officeDocument/2006/relationships" r:embed="rId12"/>
        <a:stretch>
          <a:fillRect/>
        </a:stretch>
      </xdr:blipFill>
      <xdr:spPr>
        <a:xfrm>
          <a:off x="297090" y="67238787"/>
          <a:ext cx="831175" cy="844663"/>
        </a:xfrm>
        <a:prstGeom prst="rect">
          <a:avLst/>
        </a:prstGeom>
      </xdr:spPr>
    </xdr:pic>
    <xdr:clientData/>
  </xdr:oneCellAnchor>
  <xdr:oneCellAnchor>
    <xdr:from>
      <xdr:col>1</xdr:col>
      <xdr:colOff>106590</xdr:colOff>
      <xdr:row>29</xdr:row>
      <xdr:rowOff>263977</xdr:rowOff>
    </xdr:from>
    <xdr:ext cx="824825" cy="884355"/>
    <xdr:pic>
      <xdr:nvPicPr>
        <xdr:cNvPr id="30" name="Picture 29">
          <a:extLst>
            <a:ext uri="{FF2B5EF4-FFF2-40B4-BE49-F238E27FC236}">
              <a16:creationId xmlns:a16="http://schemas.microsoft.com/office/drawing/2014/main" id="{ACAD7334-0F6D-424B-B854-1D503AE5498B}"/>
            </a:ext>
          </a:extLst>
        </xdr:cNvPr>
        <xdr:cNvPicPr>
          <a:picLocks noChangeAspect="1"/>
        </xdr:cNvPicPr>
      </xdr:nvPicPr>
      <xdr:blipFill rotWithShape="1">
        <a:blip xmlns:r="http://schemas.openxmlformats.org/officeDocument/2006/relationships" r:embed="rId13"/>
        <a:srcRect l="3437" r="-1"/>
        <a:stretch/>
      </xdr:blipFill>
      <xdr:spPr>
        <a:xfrm>
          <a:off x="297090" y="71549077"/>
          <a:ext cx="824825" cy="884355"/>
        </a:xfrm>
        <a:prstGeom prst="rect">
          <a:avLst/>
        </a:prstGeom>
      </xdr:spPr>
    </xdr:pic>
    <xdr:clientData/>
  </xdr:oneCellAnchor>
  <xdr:oneCellAnchor>
    <xdr:from>
      <xdr:col>1</xdr:col>
      <xdr:colOff>106590</xdr:colOff>
      <xdr:row>14</xdr:row>
      <xdr:rowOff>409122</xdr:rowOff>
    </xdr:from>
    <xdr:ext cx="837525" cy="801748"/>
    <xdr:pic>
      <xdr:nvPicPr>
        <xdr:cNvPr id="31" name="Picture 30">
          <a:extLst>
            <a:ext uri="{FF2B5EF4-FFF2-40B4-BE49-F238E27FC236}">
              <a16:creationId xmlns:a16="http://schemas.microsoft.com/office/drawing/2014/main" id="{8BCAE99E-B5B7-414E-8E42-54BBEB1B0598}"/>
            </a:ext>
          </a:extLst>
        </xdr:cNvPr>
        <xdr:cNvPicPr>
          <a:picLocks noChangeAspect="1"/>
        </xdr:cNvPicPr>
      </xdr:nvPicPr>
      <xdr:blipFill>
        <a:blip xmlns:r="http://schemas.openxmlformats.org/officeDocument/2006/relationships" r:embed="rId14"/>
        <a:stretch>
          <a:fillRect/>
        </a:stretch>
      </xdr:blipFill>
      <xdr:spPr>
        <a:xfrm>
          <a:off x="297090" y="18925722"/>
          <a:ext cx="837525" cy="801748"/>
        </a:xfrm>
        <a:prstGeom prst="rect">
          <a:avLst/>
        </a:prstGeom>
      </xdr:spPr>
    </xdr:pic>
    <xdr:clientData/>
  </xdr:oneCellAnchor>
  <xdr:oneCellAnchor>
    <xdr:from>
      <xdr:col>1</xdr:col>
      <xdr:colOff>106590</xdr:colOff>
      <xdr:row>13</xdr:row>
      <xdr:rowOff>372382</xdr:rowOff>
    </xdr:from>
    <xdr:ext cx="834350" cy="830152"/>
    <xdr:pic>
      <xdr:nvPicPr>
        <xdr:cNvPr id="32" name="Picture 31">
          <a:extLst>
            <a:ext uri="{FF2B5EF4-FFF2-40B4-BE49-F238E27FC236}">
              <a16:creationId xmlns:a16="http://schemas.microsoft.com/office/drawing/2014/main" id="{BE62E473-0B4C-44C2-A41E-F018ECD31F38}"/>
            </a:ext>
          </a:extLst>
        </xdr:cNvPr>
        <xdr:cNvPicPr>
          <a:picLocks noChangeAspect="1"/>
        </xdr:cNvPicPr>
      </xdr:nvPicPr>
      <xdr:blipFill>
        <a:blip xmlns:r="http://schemas.openxmlformats.org/officeDocument/2006/relationships" r:embed="rId15"/>
        <a:stretch>
          <a:fillRect/>
        </a:stretch>
      </xdr:blipFill>
      <xdr:spPr>
        <a:xfrm>
          <a:off x="297090" y="13707382"/>
          <a:ext cx="834350" cy="830152"/>
        </a:xfrm>
        <a:prstGeom prst="rect">
          <a:avLst/>
        </a:prstGeom>
      </xdr:spPr>
    </xdr:pic>
    <xdr:clientData/>
  </xdr:oneCellAnchor>
  <xdr:twoCellAnchor>
    <xdr:from>
      <xdr:col>4</xdr:col>
      <xdr:colOff>3752850</xdr:colOff>
      <xdr:row>2</xdr:row>
      <xdr:rowOff>52917</xdr:rowOff>
    </xdr:from>
    <xdr:to>
      <xdr:col>5</xdr:col>
      <xdr:colOff>4231</xdr:colOff>
      <xdr:row>3</xdr:row>
      <xdr:rowOff>95250</xdr:rowOff>
    </xdr:to>
    <xdr:sp macro="" textlink="">
      <xdr:nvSpPr>
        <xdr:cNvPr id="18" name="TextBox 17">
          <a:hlinkClick xmlns:r="http://schemas.openxmlformats.org/officeDocument/2006/relationships" r:id="rId16"/>
          <a:extLst>
            <a:ext uri="{FF2B5EF4-FFF2-40B4-BE49-F238E27FC236}">
              <a16:creationId xmlns:a16="http://schemas.microsoft.com/office/drawing/2014/main" id="{28081E18-4565-4854-B2B4-B66E345D3C56}"/>
            </a:ext>
          </a:extLst>
        </xdr:cNvPr>
        <xdr:cNvSpPr txBox="1"/>
      </xdr:nvSpPr>
      <xdr:spPr>
        <a:xfrm flipH="1">
          <a:off x="17125950" y="376767"/>
          <a:ext cx="642406" cy="20425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F7098481-20DF-FFFA-8020-4E597F65A62F}"/>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X37A0T</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31750</xdr:colOff>
      <xdr:row>0</xdr:row>
      <xdr:rowOff>127000</xdr:rowOff>
    </xdr:from>
    <xdr:to>
      <xdr:col>1</xdr:col>
      <xdr:colOff>441290</xdr:colOff>
      <xdr:row>3</xdr:row>
      <xdr:rowOff>149290</xdr:rowOff>
    </xdr:to>
    <xdr:pic>
      <xdr:nvPicPr>
        <xdr:cNvPr id="4" name="Picture 3">
          <a:extLst>
            <a:ext uri="{FF2B5EF4-FFF2-40B4-BE49-F238E27FC236}">
              <a16:creationId xmlns:a16="http://schemas.microsoft.com/office/drawing/2014/main" id="{A30EFA56-82E4-EF46-8982-222888997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917" y="127000"/>
          <a:ext cx="409540" cy="498540"/>
        </a:xfrm>
        <a:prstGeom prst="rect">
          <a:avLst/>
        </a:prstGeom>
      </xdr:spPr>
    </xdr:pic>
    <xdr:clientData/>
  </xdr:twoCellAnchor>
  <xdr:twoCellAnchor>
    <xdr:from>
      <xdr:col>8</xdr:col>
      <xdr:colOff>2063750</xdr:colOff>
      <xdr:row>2</xdr:row>
      <xdr:rowOff>57150</xdr:rowOff>
    </xdr:from>
    <xdr:to>
      <xdr:col>8</xdr:col>
      <xdr:colOff>2961705</xdr:colOff>
      <xdr:row>3</xdr:row>
      <xdr:rowOff>116417</xdr:rowOff>
    </xdr:to>
    <xdr:sp macro="" textlink="">
      <xdr:nvSpPr>
        <xdr:cNvPr id="6" name="TextBox 5">
          <a:hlinkClick xmlns:r="http://schemas.openxmlformats.org/officeDocument/2006/relationships" r:id="rId2"/>
          <a:extLst>
            <a:ext uri="{FF2B5EF4-FFF2-40B4-BE49-F238E27FC236}">
              <a16:creationId xmlns:a16="http://schemas.microsoft.com/office/drawing/2014/main" id="{C57A7B9A-2A83-483B-8EAF-6801533284DF}"/>
            </a:ext>
          </a:extLst>
        </xdr:cNvPr>
        <xdr:cNvSpPr txBox="1"/>
      </xdr:nvSpPr>
      <xdr:spPr>
        <a:xfrm flipH="1">
          <a:off x="24394583" y="374650"/>
          <a:ext cx="897955" cy="218017"/>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AE5196C8-8518-F2EA-C435-CC0FD7B6116E}"/>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X38A0T</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412715" cy="507488"/>
    <xdr:pic>
      <xdr:nvPicPr>
        <xdr:cNvPr id="3" name="Picture 2">
          <a:extLst>
            <a:ext uri="{FF2B5EF4-FFF2-40B4-BE49-F238E27FC236}">
              <a16:creationId xmlns:a16="http://schemas.microsoft.com/office/drawing/2014/main" id="{2D528F38-8390-4677-B163-DE861E3D09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61925"/>
          <a:ext cx="412715" cy="697988"/>
        </a:xfrm>
        <a:prstGeom prst="rect">
          <a:avLst/>
        </a:prstGeom>
      </xdr:spPr>
    </xdr:pic>
    <xdr:clientData/>
  </xdr:oneCellAnchor>
  <xdr:twoCellAnchor>
    <xdr:from>
      <xdr:col>6</xdr:col>
      <xdr:colOff>4043793</xdr:colOff>
      <xdr:row>2</xdr:row>
      <xdr:rowOff>9524</xdr:rowOff>
    </xdr:from>
    <xdr:to>
      <xdr:col>7</xdr:col>
      <xdr:colOff>3169</xdr:colOff>
      <xdr:row>3</xdr:row>
      <xdr:rowOff>19050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D29092C9-8DD2-4ABA-B2AE-49469C5172B8}"/>
            </a:ext>
          </a:extLst>
        </xdr:cNvPr>
        <xdr:cNvSpPr txBox="1"/>
      </xdr:nvSpPr>
      <xdr:spPr>
        <a:xfrm flipH="1">
          <a:off x="10568418" y="333374"/>
          <a:ext cx="655201" cy="17145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C463FF77-279D-356E-596A-1BED2C275DFC}"/>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X3A0T</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167374</xdr:rowOff>
    </xdr:to>
    <xdr:pic>
      <xdr:nvPicPr>
        <xdr:cNvPr id="4" name="Picture 3">
          <a:extLst>
            <a:ext uri="{FF2B5EF4-FFF2-40B4-BE49-F238E27FC236}">
              <a16:creationId xmlns:a16="http://schemas.microsoft.com/office/drawing/2014/main" id="{BBD846E9-F7A3-B443-A366-CD3DFD61D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3" y="168469"/>
          <a:ext cx="415890" cy="504313"/>
        </a:xfrm>
        <a:prstGeom prst="rect">
          <a:avLst/>
        </a:prstGeom>
      </xdr:spPr>
    </xdr:pic>
    <xdr:clientData/>
  </xdr:twoCellAnchor>
  <xdr:twoCellAnchor>
    <xdr:from>
      <xdr:col>2</xdr:col>
      <xdr:colOff>6116735</xdr:colOff>
      <xdr:row>2</xdr:row>
      <xdr:rowOff>103673</xdr:rowOff>
    </xdr:from>
    <xdr:to>
      <xdr:col>2</xdr:col>
      <xdr:colOff>6836735</xdr:colOff>
      <xdr:row>3</xdr:row>
      <xdr:rowOff>96685</xdr:rowOff>
    </xdr:to>
    <xdr:sp macro="" textlink="">
      <xdr:nvSpPr>
        <xdr:cNvPr id="5" name="TextBox 4">
          <a:hlinkClick xmlns:r="http://schemas.openxmlformats.org/officeDocument/2006/relationships" r:id="rId2"/>
          <a:extLst>
            <a:ext uri="{FF2B5EF4-FFF2-40B4-BE49-F238E27FC236}">
              <a16:creationId xmlns:a16="http://schemas.microsoft.com/office/drawing/2014/main" id="{82B4FD58-C423-A54E-817B-CFF7A867C344}"/>
            </a:ext>
          </a:extLst>
        </xdr:cNvPr>
        <xdr:cNvSpPr txBox="1"/>
      </xdr:nvSpPr>
      <xdr:spPr>
        <a:xfrm>
          <a:off x="12155715" y="440612"/>
          <a:ext cx="720000" cy="161481"/>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Home</a:t>
          </a:r>
          <a:endParaRPr lang="en-AU" sz="700" b="1">
            <a:solidFill>
              <a:schemeClr val="accent1"/>
            </a:solidFill>
            <a:effectLst/>
          </a:endParaRPr>
        </a:p>
      </xdr:txBody>
    </xdr:sp>
    <xdr:clientData/>
  </xdr:twoCellAnchor>
  <xdr:twoCellAnchor>
    <xdr:from>
      <xdr:col>7</xdr:col>
      <xdr:colOff>1492249</xdr:colOff>
      <xdr:row>2</xdr:row>
      <xdr:rowOff>41088</xdr:rowOff>
    </xdr:from>
    <xdr:to>
      <xdr:col>7</xdr:col>
      <xdr:colOff>2176926</xdr:colOff>
      <xdr:row>3</xdr:row>
      <xdr:rowOff>52917</xdr:rowOff>
    </xdr:to>
    <xdr:sp macro="" textlink="">
      <xdr:nvSpPr>
        <xdr:cNvPr id="7" name="TextBox 6">
          <a:hlinkClick xmlns:r="http://schemas.openxmlformats.org/officeDocument/2006/relationships" r:id="rId3"/>
          <a:extLst>
            <a:ext uri="{FF2B5EF4-FFF2-40B4-BE49-F238E27FC236}">
              <a16:creationId xmlns:a16="http://schemas.microsoft.com/office/drawing/2014/main" id="{392E8B55-D7F2-43DA-9FC6-15E7A2635947}"/>
            </a:ext>
          </a:extLst>
        </xdr:cNvPr>
        <xdr:cNvSpPr txBox="1"/>
      </xdr:nvSpPr>
      <xdr:spPr>
        <a:xfrm flipH="1">
          <a:off x="17938749" y="358588"/>
          <a:ext cx="684677" cy="170579"/>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8561723D-0056-856C-78F4-F6CBF5319BA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X39A0T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1178486</xdr:colOff>
      <xdr:row>2</xdr:row>
      <xdr:rowOff>29882</xdr:rowOff>
    </xdr:from>
    <xdr:to>
      <xdr:col>8</xdr:col>
      <xdr:colOff>1934134</xdr:colOff>
      <xdr:row>3</xdr:row>
      <xdr:rowOff>57400</xdr:rowOff>
    </xdr:to>
    <xdr:sp macro="" textlink="">
      <xdr:nvSpPr>
        <xdr:cNvPr id="7" name="TextBox 6">
          <a:hlinkClick xmlns:r="http://schemas.openxmlformats.org/officeDocument/2006/relationships" r:id="rId1"/>
          <a:extLst>
            <a:ext uri="{FF2B5EF4-FFF2-40B4-BE49-F238E27FC236}">
              <a16:creationId xmlns:a16="http://schemas.microsoft.com/office/drawing/2014/main" id="{39F145C9-40FD-4F20-A970-2F30D7D87924}"/>
            </a:ext>
          </a:extLst>
        </xdr:cNvPr>
        <xdr:cNvSpPr txBox="1"/>
      </xdr:nvSpPr>
      <xdr:spPr>
        <a:xfrm flipH="1">
          <a:off x="19007045" y="343647"/>
          <a:ext cx="755648" cy="18440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1</xdr:col>
      <xdr:colOff>0</xdr:colOff>
      <xdr:row>3</xdr:row>
      <xdr:rowOff>0</xdr:rowOff>
    </xdr:from>
    <xdr:to>
      <xdr:col>1</xdr:col>
      <xdr:colOff>412715</xdr:colOff>
      <xdr:row>3</xdr:row>
      <xdr:rowOff>477964</xdr:rowOff>
    </xdr:to>
    <xdr:pic>
      <xdr:nvPicPr>
        <xdr:cNvPr id="2" name="Picture 1">
          <a:extLst>
            <a:ext uri="{FF2B5EF4-FFF2-40B4-BE49-F238E27FC236}">
              <a16:creationId xmlns:a16="http://schemas.microsoft.com/office/drawing/2014/main" id="{84CDBA35-5226-402B-A4C8-A5C880676A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18" y="470647"/>
          <a:ext cx="412715" cy="47796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4</xdr:row>
      <xdr:rowOff>27774</xdr:rowOff>
    </xdr:to>
    <xdr:pic>
      <xdr:nvPicPr>
        <xdr:cNvPr id="4" name="Picture 3">
          <a:extLst>
            <a:ext uri="{FF2B5EF4-FFF2-40B4-BE49-F238E27FC236}">
              <a16:creationId xmlns:a16="http://schemas.microsoft.com/office/drawing/2014/main" id="{72354922-70EC-2141-931C-769CEABD2E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875" y="158750"/>
          <a:ext cx="415890" cy="504313"/>
        </a:xfrm>
        <a:prstGeom prst="rect">
          <a:avLst/>
        </a:prstGeom>
      </xdr:spPr>
    </xdr:pic>
    <xdr:clientData/>
  </xdr:twoCellAnchor>
  <xdr:twoCellAnchor>
    <xdr:from>
      <xdr:col>4</xdr:col>
      <xdr:colOff>5765797</xdr:colOff>
      <xdr:row>2</xdr:row>
      <xdr:rowOff>22609</xdr:rowOff>
    </xdr:from>
    <xdr:to>
      <xdr:col>4</xdr:col>
      <xdr:colOff>6471102</xdr:colOff>
      <xdr:row>3</xdr:row>
      <xdr:rowOff>19050</xdr:rowOff>
    </xdr:to>
    <xdr:sp macro="" textlink="">
      <xdr:nvSpPr>
        <xdr:cNvPr id="6" name="TextBox 5">
          <a:hlinkClick xmlns:r="http://schemas.openxmlformats.org/officeDocument/2006/relationships" r:id="rId2"/>
          <a:extLst>
            <a:ext uri="{FF2B5EF4-FFF2-40B4-BE49-F238E27FC236}">
              <a16:creationId xmlns:a16="http://schemas.microsoft.com/office/drawing/2014/main" id="{6F6A408E-9892-4915-BE0C-D6A22C642F2A}"/>
            </a:ext>
          </a:extLst>
        </xdr:cNvPr>
        <xdr:cNvSpPr txBox="1"/>
      </xdr:nvSpPr>
      <xdr:spPr>
        <a:xfrm flipH="1">
          <a:off x="13261972" y="346459"/>
          <a:ext cx="705305" cy="158366"/>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101DD944-EDEF-F4FC-6043-04CC459E48B9}"/>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X41A0T</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189233</xdr:rowOff>
    </xdr:to>
    <xdr:pic>
      <xdr:nvPicPr>
        <xdr:cNvPr id="4" name="Picture 3">
          <a:extLst>
            <a:ext uri="{FF2B5EF4-FFF2-40B4-BE49-F238E27FC236}">
              <a16:creationId xmlns:a16="http://schemas.microsoft.com/office/drawing/2014/main" id="{8274B83D-BC0E-7044-B292-9E087A7C6C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3</xdr:col>
      <xdr:colOff>7058025</xdr:colOff>
      <xdr:row>2</xdr:row>
      <xdr:rowOff>29106</xdr:rowOff>
    </xdr:from>
    <xdr:to>
      <xdr:col>3</xdr:col>
      <xdr:colOff>7734147</xdr:colOff>
      <xdr:row>3</xdr:row>
      <xdr:rowOff>38101</xdr:rowOff>
    </xdr:to>
    <xdr:sp macro="" textlink="">
      <xdr:nvSpPr>
        <xdr:cNvPr id="6" name="TextBox 5">
          <a:hlinkClick xmlns:r="http://schemas.openxmlformats.org/officeDocument/2006/relationships" r:id="rId2"/>
          <a:extLst>
            <a:ext uri="{FF2B5EF4-FFF2-40B4-BE49-F238E27FC236}">
              <a16:creationId xmlns:a16="http://schemas.microsoft.com/office/drawing/2014/main" id="{BBC51575-9BFB-49B1-80BB-F3C9F74202BA}"/>
            </a:ext>
          </a:extLst>
        </xdr:cNvPr>
        <xdr:cNvSpPr txBox="1"/>
      </xdr:nvSpPr>
      <xdr:spPr>
        <a:xfrm flipH="1">
          <a:off x="14030325" y="352956"/>
          <a:ext cx="676122" cy="170920"/>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2" name="TextBox 1">
          <a:extLst>
            <a:ext uri="{FF2B5EF4-FFF2-40B4-BE49-F238E27FC236}">
              <a16:creationId xmlns:a16="http://schemas.microsoft.com/office/drawing/2014/main" id="{5D80831E-A7CF-58CC-095F-87ED4FDF9A38}"/>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X42A0T</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174113</xdr:rowOff>
    </xdr:to>
    <xdr:pic>
      <xdr:nvPicPr>
        <xdr:cNvPr id="2" name="Picture 3">
          <a:extLst>
            <a:ext uri="{FF2B5EF4-FFF2-40B4-BE49-F238E27FC236}">
              <a16:creationId xmlns:a16="http://schemas.microsoft.com/office/drawing/2014/main" id="{1B7AF992-9466-430C-9DF4-93A3220461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09540" cy="497963"/>
        </a:xfrm>
        <a:prstGeom prst="rect">
          <a:avLst/>
        </a:prstGeom>
      </xdr:spPr>
    </xdr:pic>
    <xdr:clientData/>
  </xdr:twoCellAnchor>
  <xdr:twoCellAnchor>
    <xdr:from>
      <xdr:col>6</xdr:col>
      <xdr:colOff>2595077</xdr:colOff>
      <xdr:row>2</xdr:row>
      <xdr:rowOff>43392</xdr:rowOff>
    </xdr:from>
    <xdr:to>
      <xdr:col>7</xdr:col>
      <xdr:colOff>12697</xdr:colOff>
      <xdr:row>3</xdr:row>
      <xdr:rowOff>58316</xdr:rowOff>
    </xdr:to>
    <xdr:sp macro="" textlink="">
      <xdr:nvSpPr>
        <xdr:cNvPr id="4" name="TextBox 3">
          <a:hlinkClick xmlns:r="http://schemas.openxmlformats.org/officeDocument/2006/relationships" r:id="rId2"/>
          <a:extLst>
            <a:ext uri="{FF2B5EF4-FFF2-40B4-BE49-F238E27FC236}">
              <a16:creationId xmlns:a16="http://schemas.microsoft.com/office/drawing/2014/main" id="{3229320F-C1C5-4A9B-8664-7910DFF157AE}"/>
            </a:ext>
          </a:extLst>
        </xdr:cNvPr>
        <xdr:cNvSpPr txBox="1"/>
      </xdr:nvSpPr>
      <xdr:spPr>
        <a:xfrm flipH="1">
          <a:off x="19769235" y="373851"/>
          <a:ext cx="722212" cy="180154"/>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BA62035D-4E8B-684C-3788-9D01316875C5}"/>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X43A0T</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35568</xdr:rowOff>
    </xdr:to>
    <xdr:pic>
      <xdr:nvPicPr>
        <xdr:cNvPr id="4" name="Picture 3">
          <a:extLst>
            <a:ext uri="{FF2B5EF4-FFF2-40B4-BE49-F238E27FC236}">
              <a16:creationId xmlns:a16="http://schemas.microsoft.com/office/drawing/2014/main" id="{2C4C4739-F884-AE4A-9289-4F3A6C42D1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editAs="oneCell">
    <xdr:from>
      <xdr:col>13</xdr:col>
      <xdr:colOff>352425</xdr:colOff>
      <xdr:row>5</xdr:row>
      <xdr:rowOff>63501</xdr:rowOff>
    </xdr:from>
    <xdr:to>
      <xdr:col>26</xdr:col>
      <xdr:colOff>2344</xdr:colOff>
      <xdr:row>65</xdr:row>
      <xdr:rowOff>293963</xdr:rowOff>
    </xdr:to>
    <xdr:pic>
      <xdr:nvPicPr>
        <xdr:cNvPr id="21" name="Picture 20">
          <a:extLst>
            <a:ext uri="{FF2B5EF4-FFF2-40B4-BE49-F238E27FC236}">
              <a16:creationId xmlns:a16="http://schemas.microsoft.com/office/drawing/2014/main" id="{B2DDD342-600F-C452-6099-0F226A7AADA7}"/>
            </a:ext>
          </a:extLst>
        </xdr:cNvPr>
        <xdr:cNvPicPr>
          <a:picLocks noChangeAspect="1"/>
        </xdr:cNvPicPr>
      </xdr:nvPicPr>
      <xdr:blipFill>
        <a:blip xmlns:r="http://schemas.openxmlformats.org/officeDocument/2006/relationships" r:embed="rId2"/>
        <a:stretch>
          <a:fillRect/>
        </a:stretch>
      </xdr:blipFill>
      <xdr:spPr>
        <a:xfrm>
          <a:off x="14125575" y="1320801"/>
          <a:ext cx="7574719" cy="10517462"/>
        </a:xfrm>
        <a:prstGeom prst="rect">
          <a:avLst/>
        </a:prstGeom>
        <a:ln>
          <a:noFill/>
        </a:ln>
      </xdr:spPr>
    </xdr:pic>
    <xdr:clientData/>
  </xdr:twoCellAnchor>
  <xdr:twoCellAnchor>
    <xdr:from>
      <xdr:col>35</xdr:col>
      <xdr:colOff>394113</xdr:colOff>
      <xdr:row>2</xdr:row>
      <xdr:rowOff>101517</xdr:rowOff>
    </xdr:from>
    <xdr:to>
      <xdr:col>36</xdr:col>
      <xdr:colOff>552282</xdr:colOff>
      <xdr:row>2</xdr:row>
      <xdr:rowOff>301393</xdr:rowOff>
    </xdr:to>
    <xdr:sp macro="" textlink="">
      <xdr:nvSpPr>
        <xdr:cNvPr id="9" name="TextBox 8">
          <a:hlinkClick xmlns:r="http://schemas.openxmlformats.org/officeDocument/2006/relationships" r:id="rId3"/>
          <a:extLst>
            <a:ext uri="{FF2B5EF4-FFF2-40B4-BE49-F238E27FC236}">
              <a16:creationId xmlns:a16="http://schemas.microsoft.com/office/drawing/2014/main" id="{CDC4303F-7D86-42B8-B6E7-26032D545DFF}"/>
            </a:ext>
          </a:extLst>
        </xdr:cNvPr>
        <xdr:cNvSpPr txBox="1"/>
      </xdr:nvSpPr>
      <xdr:spPr>
        <a:xfrm flipH="1">
          <a:off x="27578463" y="444417"/>
          <a:ext cx="767769" cy="199876"/>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7" name="TextBox 6">
          <a:extLst>
            <a:ext uri="{FF2B5EF4-FFF2-40B4-BE49-F238E27FC236}">
              <a16:creationId xmlns:a16="http://schemas.microsoft.com/office/drawing/2014/main" id="{2B9B5176-5A94-6A56-D8D6-4A8D782C28E1}"/>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X44A0T</a:t>
          </a:r>
        </a:p>
      </xdr:txBody>
    </xdr:sp>
    <xdr:clientData/>
  </xdr:twoCellAnchor>
  <xdr:twoCellAnchor editAs="oneCell">
    <xdr:from>
      <xdr:col>2</xdr:col>
      <xdr:colOff>381000</xdr:colOff>
      <xdr:row>5</xdr:row>
      <xdr:rowOff>63500</xdr:rowOff>
    </xdr:from>
    <xdr:to>
      <xdr:col>14</xdr:col>
      <xdr:colOff>480245</xdr:colOff>
      <xdr:row>65</xdr:row>
      <xdr:rowOff>302175</xdr:rowOff>
    </xdr:to>
    <xdr:pic>
      <xdr:nvPicPr>
        <xdr:cNvPr id="20" name="Picture 19">
          <a:extLst>
            <a:ext uri="{FF2B5EF4-FFF2-40B4-BE49-F238E27FC236}">
              <a16:creationId xmlns:a16="http://schemas.microsoft.com/office/drawing/2014/main" id="{348AA99D-604F-6330-21E1-2BCCD6DB649C}"/>
            </a:ext>
          </a:extLst>
        </xdr:cNvPr>
        <xdr:cNvPicPr>
          <a:picLocks noChangeAspect="1"/>
        </xdr:cNvPicPr>
      </xdr:nvPicPr>
      <xdr:blipFill>
        <a:blip xmlns:r="http://schemas.openxmlformats.org/officeDocument/2006/relationships" r:embed="rId4"/>
        <a:stretch>
          <a:fillRect/>
        </a:stretch>
      </xdr:blipFill>
      <xdr:spPr>
        <a:xfrm>
          <a:off x="7239000" y="1320800"/>
          <a:ext cx="7623995" cy="10525675"/>
        </a:xfrm>
        <a:prstGeom prst="rect">
          <a:avLst/>
        </a:prstGeom>
        <a:ln>
          <a:noFill/>
        </a:ln>
      </xdr:spPr>
    </xdr:pic>
    <xdr:clientData/>
  </xdr:twoCellAnchor>
  <xdr:twoCellAnchor editAs="oneCell">
    <xdr:from>
      <xdr:col>25</xdr:col>
      <xdr:colOff>82550</xdr:colOff>
      <xdr:row>5</xdr:row>
      <xdr:rowOff>63501</xdr:rowOff>
    </xdr:from>
    <xdr:to>
      <xdr:col>37</xdr:col>
      <xdr:colOff>366707</xdr:colOff>
      <xdr:row>65</xdr:row>
      <xdr:rowOff>285751</xdr:rowOff>
    </xdr:to>
    <xdr:pic>
      <xdr:nvPicPr>
        <xdr:cNvPr id="22" name="Picture 21">
          <a:extLst>
            <a:ext uri="{FF2B5EF4-FFF2-40B4-BE49-F238E27FC236}">
              <a16:creationId xmlns:a16="http://schemas.microsoft.com/office/drawing/2014/main" id="{5161FB28-4F00-F508-343C-DB4024747653}"/>
            </a:ext>
          </a:extLst>
        </xdr:cNvPr>
        <xdr:cNvPicPr>
          <a:picLocks noChangeAspect="1"/>
        </xdr:cNvPicPr>
      </xdr:nvPicPr>
      <xdr:blipFill>
        <a:blip xmlns:r="http://schemas.openxmlformats.org/officeDocument/2006/relationships" r:embed="rId5"/>
        <a:stretch>
          <a:fillRect/>
        </a:stretch>
      </xdr:blipFill>
      <xdr:spPr>
        <a:xfrm>
          <a:off x="21170900" y="1320801"/>
          <a:ext cx="7599357" cy="10509250"/>
        </a:xfrm>
        <a:prstGeom prst="rect">
          <a:avLst/>
        </a:prstGeom>
        <a:ln>
          <a:noFill/>
        </a:ln>
      </xdr:spPr>
    </xdr:pic>
    <xdr:clientData/>
  </xdr:twoCellAnchor>
  <xdr:twoCellAnchor editAs="oneCell">
    <xdr:from>
      <xdr:col>1</xdr:col>
      <xdr:colOff>79375</xdr:colOff>
      <xdr:row>5</xdr:row>
      <xdr:rowOff>63501</xdr:rowOff>
    </xdr:from>
    <xdr:to>
      <xdr:col>3</xdr:col>
      <xdr:colOff>167228</xdr:colOff>
      <xdr:row>65</xdr:row>
      <xdr:rowOff>293963</xdr:rowOff>
    </xdr:to>
    <xdr:pic>
      <xdr:nvPicPr>
        <xdr:cNvPr id="23" name="Picture 22">
          <a:extLst>
            <a:ext uri="{FF2B5EF4-FFF2-40B4-BE49-F238E27FC236}">
              <a16:creationId xmlns:a16="http://schemas.microsoft.com/office/drawing/2014/main" id="{FED1B669-92D8-58C0-54B9-9A33BBCEF59A}"/>
            </a:ext>
          </a:extLst>
        </xdr:cNvPr>
        <xdr:cNvPicPr>
          <a:picLocks noChangeAspect="1"/>
        </xdr:cNvPicPr>
      </xdr:nvPicPr>
      <xdr:blipFill>
        <a:blip xmlns:r="http://schemas.openxmlformats.org/officeDocument/2006/relationships" r:embed="rId6"/>
        <a:stretch>
          <a:fillRect/>
        </a:stretch>
      </xdr:blipFill>
      <xdr:spPr>
        <a:xfrm>
          <a:off x="307975" y="1320801"/>
          <a:ext cx="7536403" cy="10517462"/>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183638</xdr:rowOff>
    </xdr:to>
    <xdr:pic>
      <xdr:nvPicPr>
        <xdr:cNvPr id="2" name="Picture 1">
          <a:extLst>
            <a:ext uri="{FF2B5EF4-FFF2-40B4-BE49-F238E27FC236}">
              <a16:creationId xmlns:a16="http://schemas.microsoft.com/office/drawing/2014/main" id="{54739D20-A3D0-484A-8A68-127BCF1F5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2715" cy="507488"/>
        </a:xfrm>
        <a:prstGeom prst="rect">
          <a:avLst/>
        </a:prstGeom>
      </xdr:spPr>
    </xdr:pic>
    <xdr:clientData/>
  </xdr:twoCellAnchor>
  <xdr:twoCellAnchor>
    <xdr:from>
      <xdr:col>5</xdr:col>
      <xdr:colOff>2105025</xdr:colOff>
      <xdr:row>2</xdr:row>
      <xdr:rowOff>47625</xdr:rowOff>
    </xdr:from>
    <xdr:to>
      <xdr:col>5</xdr:col>
      <xdr:colOff>2860673</xdr:colOff>
      <xdr:row>3</xdr:row>
      <xdr:rowOff>71968</xdr:rowOff>
    </xdr:to>
    <xdr:sp macro="" textlink="">
      <xdr:nvSpPr>
        <xdr:cNvPr id="3" name="TextBox 2">
          <a:hlinkClick xmlns:r="http://schemas.openxmlformats.org/officeDocument/2006/relationships" r:id="rId2"/>
          <a:extLst>
            <a:ext uri="{FF2B5EF4-FFF2-40B4-BE49-F238E27FC236}">
              <a16:creationId xmlns:a16="http://schemas.microsoft.com/office/drawing/2014/main" id="{91288037-8E97-4F92-B9CF-08F0F61BD62B}"/>
            </a:ext>
          </a:extLst>
        </xdr:cNvPr>
        <xdr:cNvSpPr txBox="1"/>
      </xdr:nvSpPr>
      <xdr:spPr>
        <a:xfrm flipH="1">
          <a:off x="9886950"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1578C09D-DE1C-A2AC-695F-9AA9A768C118}"/>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409540</xdr:colOff>
      <xdr:row>3</xdr:row>
      <xdr:rowOff>174113</xdr:rowOff>
    </xdr:to>
    <xdr:pic>
      <xdr:nvPicPr>
        <xdr:cNvPr id="4" name="Picture 3">
          <a:extLst>
            <a:ext uri="{FF2B5EF4-FFF2-40B4-BE49-F238E27FC236}">
              <a16:creationId xmlns:a16="http://schemas.microsoft.com/office/drawing/2014/main" id="{E3A82155-B1CD-F444-B427-A90F10ED08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2076450</xdr:colOff>
      <xdr:row>2</xdr:row>
      <xdr:rowOff>47625</xdr:rowOff>
    </xdr:from>
    <xdr:to>
      <xdr:col>2</xdr:col>
      <xdr:colOff>2832098</xdr:colOff>
      <xdr:row>3</xdr:row>
      <xdr:rowOff>71968</xdr:rowOff>
    </xdr:to>
    <xdr:sp macro="" textlink="">
      <xdr:nvSpPr>
        <xdr:cNvPr id="6" name="TextBox 5">
          <a:hlinkClick xmlns:r="http://schemas.openxmlformats.org/officeDocument/2006/relationships" r:id="rId2"/>
          <a:extLst>
            <a:ext uri="{FF2B5EF4-FFF2-40B4-BE49-F238E27FC236}">
              <a16:creationId xmlns:a16="http://schemas.microsoft.com/office/drawing/2014/main" id="{481BEDCB-50CD-469F-A414-10F8DCF3C125}"/>
            </a:ext>
          </a:extLst>
        </xdr:cNvPr>
        <xdr:cNvSpPr txBox="1"/>
      </xdr:nvSpPr>
      <xdr:spPr>
        <a:xfrm flipH="1">
          <a:off x="5219700"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186813</xdr:rowOff>
    </xdr:to>
    <xdr:pic>
      <xdr:nvPicPr>
        <xdr:cNvPr id="2" name="Picture 1">
          <a:extLst>
            <a:ext uri="{FF2B5EF4-FFF2-40B4-BE49-F238E27FC236}">
              <a16:creationId xmlns:a16="http://schemas.microsoft.com/office/drawing/2014/main" id="{8249AC4E-05FA-44A1-B50E-C84F834B42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2715" cy="507488"/>
        </a:xfrm>
        <a:prstGeom prst="rect">
          <a:avLst/>
        </a:prstGeom>
      </xdr:spPr>
    </xdr:pic>
    <xdr:clientData/>
  </xdr:twoCellAnchor>
  <xdr:twoCellAnchor>
    <xdr:from>
      <xdr:col>6</xdr:col>
      <xdr:colOff>9525</xdr:colOff>
      <xdr:row>2</xdr:row>
      <xdr:rowOff>47625</xdr:rowOff>
    </xdr:from>
    <xdr:to>
      <xdr:col>6</xdr:col>
      <xdr:colOff>765173</xdr:colOff>
      <xdr:row>3</xdr:row>
      <xdr:rowOff>71968</xdr:rowOff>
    </xdr:to>
    <xdr:sp macro="" textlink="">
      <xdr:nvSpPr>
        <xdr:cNvPr id="3" name="TextBox 2">
          <a:hlinkClick xmlns:r="http://schemas.openxmlformats.org/officeDocument/2006/relationships" r:id="rId2"/>
          <a:extLst>
            <a:ext uri="{FF2B5EF4-FFF2-40B4-BE49-F238E27FC236}">
              <a16:creationId xmlns:a16="http://schemas.microsoft.com/office/drawing/2014/main" id="{61D05A03-E217-4C34-9AFF-974936CB0C74}"/>
            </a:ext>
          </a:extLst>
        </xdr:cNvPr>
        <xdr:cNvSpPr txBox="1"/>
      </xdr:nvSpPr>
      <xdr:spPr>
        <a:xfrm flipH="1">
          <a:off x="8505825" y="37147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xdr:from>
      <xdr:col>0</xdr:col>
      <xdr:colOff>3175</xdr:colOff>
      <xdr:row>0</xdr:row>
      <xdr:rowOff>-16371</xdr:rowOff>
    </xdr:from>
    <xdr:to>
      <xdr:col>0</xdr:col>
      <xdr:colOff>66675</xdr:colOff>
      <xdr:row>0</xdr:row>
      <xdr:rowOff>86221</xdr:rowOff>
    </xdr:to>
    <xdr:sp macro="" textlink="">
      <xdr:nvSpPr>
        <xdr:cNvPr id="4" name="TextBox 3">
          <a:extLst>
            <a:ext uri="{FF2B5EF4-FFF2-40B4-BE49-F238E27FC236}">
              <a16:creationId xmlns:a16="http://schemas.microsoft.com/office/drawing/2014/main" id="{17EC1A1F-124B-47E1-3C58-1196C009D0D7}"/>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415890</xdr:colOff>
      <xdr:row>3</xdr:row>
      <xdr:rowOff>168821</xdr:rowOff>
    </xdr:to>
    <xdr:pic>
      <xdr:nvPicPr>
        <xdr:cNvPr id="2" name="Picture 1">
          <a:extLst>
            <a:ext uri="{FF2B5EF4-FFF2-40B4-BE49-F238E27FC236}">
              <a16:creationId xmlns:a16="http://schemas.microsoft.com/office/drawing/2014/main" id="{6B5C28D5-72DC-4A29-A87B-CA4004AF9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61925"/>
          <a:ext cx="412715" cy="489496"/>
        </a:xfrm>
        <a:prstGeom prst="rect">
          <a:avLst/>
        </a:prstGeom>
      </xdr:spPr>
    </xdr:pic>
    <xdr:clientData/>
  </xdr:twoCellAnchor>
  <xdr:twoCellAnchor>
    <xdr:from>
      <xdr:col>10</xdr:col>
      <xdr:colOff>161925</xdr:colOff>
      <xdr:row>2</xdr:row>
      <xdr:rowOff>66675</xdr:rowOff>
    </xdr:from>
    <xdr:to>
      <xdr:col>10</xdr:col>
      <xdr:colOff>860423</xdr:colOff>
      <xdr:row>3</xdr:row>
      <xdr:rowOff>91018</xdr:rowOff>
    </xdr:to>
    <xdr:sp macro="" textlink="">
      <xdr:nvSpPr>
        <xdr:cNvPr id="4" name="TextBox 3">
          <a:hlinkClick xmlns:r="http://schemas.openxmlformats.org/officeDocument/2006/relationships" r:id="rId2"/>
          <a:extLst>
            <a:ext uri="{FF2B5EF4-FFF2-40B4-BE49-F238E27FC236}">
              <a16:creationId xmlns:a16="http://schemas.microsoft.com/office/drawing/2014/main" id="{69F40E9E-D2AA-4E09-88C5-E356F19014E8}"/>
            </a:ext>
          </a:extLst>
        </xdr:cNvPr>
        <xdr:cNvSpPr txBox="1"/>
      </xdr:nvSpPr>
      <xdr:spPr>
        <a:xfrm flipH="1">
          <a:off x="11630025" y="390525"/>
          <a:ext cx="69849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twoCellAnchor editAs="oneCell">
    <xdr:from>
      <xdr:col>0</xdr:col>
      <xdr:colOff>209549</xdr:colOff>
      <xdr:row>134</xdr:row>
      <xdr:rowOff>47624</xdr:rowOff>
    </xdr:from>
    <xdr:to>
      <xdr:col>1</xdr:col>
      <xdr:colOff>1463778</xdr:colOff>
      <xdr:row>135</xdr:row>
      <xdr:rowOff>454023</xdr:rowOff>
    </xdr:to>
    <xdr:pic>
      <xdr:nvPicPr>
        <xdr:cNvPr id="23" name="Picture 4">
          <a:extLst>
            <a:ext uri="{FF2B5EF4-FFF2-40B4-BE49-F238E27FC236}">
              <a16:creationId xmlns:a16="http://schemas.microsoft.com/office/drawing/2014/main" id="{E50B0672-F07F-9A4F-2B1C-6343A12849BC}"/>
            </a:ext>
          </a:extLst>
        </xdr:cNvPr>
        <xdr:cNvPicPr>
          <a:picLocks noChangeAspect="1"/>
        </xdr:cNvPicPr>
      </xdr:nvPicPr>
      <xdr:blipFill>
        <a:blip xmlns:r="http://schemas.openxmlformats.org/officeDocument/2006/relationships" r:embed="rId3"/>
        <a:stretch>
          <a:fillRect/>
        </a:stretch>
      </xdr:blipFill>
      <xdr:spPr>
        <a:xfrm>
          <a:off x="209549" y="31727774"/>
          <a:ext cx="1489179" cy="485775"/>
        </a:xfrm>
        <a:prstGeom prst="rect">
          <a:avLst/>
        </a:prstGeom>
      </xdr:spPr>
    </xdr:pic>
    <xdr:clientData/>
  </xdr:twoCellAnchor>
  <xdr:twoCellAnchor>
    <xdr:from>
      <xdr:col>0</xdr:col>
      <xdr:colOff>3175</xdr:colOff>
      <xdr:row>0</xdr:row>
      <xdr:rowOff>-16371</xdr:rowOff>
    </xdr:from>
    <xdr:to>
      <xdr:col>0</xdr:col>
      <xdr:colOff>66675</xdr:colOff>
      <xdr:row>0</xdr:row>
      <xdr:rowOff>86221</xdr:rowOff>
    </xdr:to>
    <xdr:sp macro="" textlink="">
      <xdr:nvSpPr>
        <xdr:cNvPr id="3" name="TextBox 2">
          <a:extLst>
            <a:ext uri="{FF2B5EF4-FFF2-40B4-BE49-F238E27FC236}">
              <a16:creationId xmlns:a16="http://schemas.microsoft.com/office/drawing/2014/main" id="{22055E44-343E-EDE8-9CDF-6DB6EA87C814}"/>
            </a:ext>
          </a:extLst>
        </xdr:cNvPr>
        <xdr:cNvSpPr txBox="1"/>
      </xdr:nvSpPr>
      <xdr:spPr>
        <a:xfrm>
          <a:off x="3175" y="-16371"/>
          <a:ext cx="63500" cy="102592"/>
        </a:xfrm>
        <a:prstGeom prst="rect">
          <a:avLst/>
        </a:prstGeom>
        <a:noFill/>
        <a:ln w="9525" cmpd="sng">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spAutoFit/>
        </a:bodyPr>
        <a:lstStyle/>
        <a:p>
          <a:pPr marL="0" marR="0" indent="0" algn="l" defTabSz="914400" rtl="0" eaLnBrk="1" fontAlgn="auto" latinLnBrk="0" hangingPunct="1">
            <a:lnSpc>
              <a:spcPct val="100000"/>
            </a:lnSpc>
            <a:spcBef>
              <a:spcPts val="0"/>
            </a:spcBef>
            <a:spcAft>
              <a:spcPts val="0"/>
            </a:spcAft>
            <a:buClrTx/>
            <a:buSzTx/>
            <a:buFontTx/>
            <a:buNone/>
            <a:tabLst/>
          </a:pPr>
          <a:r>
            <a:rPr lang="en-AU" sz="100" b="1" i="0" baseline="0">
              <a:solidFill>
                <a:schemeClr val="accent1"/>
              </a:solidFill>
              <a:effectLst/>
              <a:latin typeface="ZWAdobeF" pitchFamily="2" charset="0"/>
              <a:ea typeface="+mn-ea"/>
              <a:cs typeface="+mn-cs"/>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412715</xdr:colOff>
      <xdr:row>3</xdr:row>
      <xdr:rowOff>174113</xdr:rowOff>
    </xdr:to>
    <xdr:pic>
      <xdr:nvPicPr>
        <xdr:cNvPr id="4" name="Picture 3">
          <a:extLst>
            <a:ext uri="{FF2B5EF4-FFF2-40B4-BE49-F238E27FC236}">
              <a16:creationId xmlns:a16="http://schemas.microsoft.com/office/drawing/2014/main" id="{A9DCE540-0CCE-8C4F-93D5-72CF0DFE42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5100"/>
          <a:ext cx="415890" cy="504313"/>
        </a:xfrm>
        <a:prstGeom prst="rect">
          <a:avLst/>
        </a:prstGeom>
      </xdr:spPr>
    </xdr:pic>
    <xdr:clientData/>
  </xdr:twoCellAnchor>
  <xdr:twoCellAnchor>
    <xdr:from>
      <xdr:col>2</xdr:col>
      <xdr:colOff>1657350</xdr:colOff>
      <xdr:row>2</xdr:row>
      <xdr:rowOff>66675</xdr:rowOff>
    </xdr:from>
    <xdr:to>
      <xdr:col>2</xdr:col>
      <xdr:colOff>2412998</xdr:colOff>
      <xdr:row>3</xdr:row>
      <xdr:rowOff>91018</xdr:rowOff>
    </xdr:to>
    <xdr:sp macro="" textlink="">
      <xdr:nvSpPr>
        <xdr:cNvPr id="6" name="TextBox 5">
          <a:hlinkClick xmlns:r="http://schemas.openxmlformats.org/officeDocument/2006/relationships" r:id="rId2"/>
          <a:extLst>
            <a:ext uri="{FF2B5EF4-FFF2-40B4-BE49-F238E27FC236}">
              <a16:creationId xmlns:a16="http://schemas.microsoft.com/office/drawing/2014/main" id="{43D3879D-B665-466D-B337-53130936FD8C}"/>
            </a:ext>
          </a:extLst>
        </xdr:cNvPr>
        <xdr:cNvSpPr txBox="1"/>
      </xdr:nvSpPr>
      <xdr:spPr>
        <a:xfrm flipH="1">
          <a:off x="5114925" y="390525"/>
          <a:ext cx="755648" cy="186268"/>
        </a:xfrm>
        <a:prstGeom prst="rect">
          <a:avLst/>
        </a:prstGeom>
        <a:solidFill>
          <a:schemeClr val="accent2"/>
        </a:solidFill>
        <a:ln w="9525" cmpd="sng">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chemeClr val="accent1"/>
              </a:solidFill>
              <a:effectLst/>
              <a:latin typeface="+mn-lt"/>
              <a:ea typeface="+mn-ea"/>
              <a:cs typeface="+mn-cs"/>
            </a:rPr>
            <a:t>Contents</a:t>
          </a:r>
          <a:endParaRPr lang="en-AU" sz="700" b="1">
            <a:solidFill>
              <a:schemeClr val="accent1"/>
            </a:solidFill>
            <a:effectLst/>
          </a:endParaRPr>
        </a:p>
      </xdr:txBody>
    </xdr:sp>
    <xdr:clientData/>
  </xdr:twoCellAnchor>
</xdr:wsDr>
</file>

<file path=xl/theme/theme1.xml><?xml version="1.0" encoding="utf-8"?>
<a:theme xmlns:a="http://schemas.openxmlformats.org/drawingml/2006/main" name="VODAFONE">
  <a:themeElements>
    <a:clrScheme name="South32">
      <a:dk1>
        <a:sysClr val="windowText" lastClr="000000"/>
      </a:dk1>
      <a:lt1>
        <a:sysClr val="window" lastClr="FFFFFF"/>
      </a:lt1>
      <a:dk2>
        <a:srgbClr val="4A4D4E"/>
      </a:dk2>
      <a:lt2>
        <a:srgbClr val="F2F2F2"/>
      </a:lt2>
      <a:accent1>
        <a:srgbClr val="304242"/>
      </a:accent1>
      <a:accent2>
        <a:srgbClr val="FFF20F"/>
      </a:accent2>
      <a:accent3>
        <a:srgbClr val="877B77"/>
      </a:accent3>
      <a:accent4>
        <a:srgbClr val="AD64A8"/>
      </a:accent4>
      <a:accent5>
        <a:srgbClr val="668CC8"/>
      </a:accent5>
      <a:accent6>
        <a:srgbClr val="009457"/>
      </a:accent6>
      <a:hlink>
        <a:srgbClr val="000000"/>
      </a:hlink>
      <a:folHlink>
        <a:srgbClr val="000000"/>
      </a:folHlink>
    </a:clrScheme>
    <a:fontScheme name="Custom 2">
      <a:majorFont>
        <a:latin typeface="Vodafone Rg"/>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accent2"/>
        </a:solidFill>
        <a:ln w="9525" cmpd="sng">
          <a:noFill/>
        </a:ln>
        <a:effectLst>
          <a:outerShdw blurRad="63500" sx="102000" sy="102000" algn="ctr" rotWithShape="0">
            <a:prstClr val="black">
              <a:alpha val="40000"/>
            </a:prstClr>
          </a:outerShdw>
        </a:effectLst>
      </a:spPr>
      <a:bodyPr vertOverflow="clip" horzOverflow="clip" wrap="square" rtlCol="0" anchor="ctr"/>
      <a:lstStyle>
        <a:defPPr marL="0" marR="0" indent="0" algn="ctr" defTabSz="914400" eaLnBrk="1" fontAlgn="auto" latinLnBrk="0" hangingPunct="1">
          <a:lnSpc>
            <a:spcPct val="100000"/>
          </a:lnSpc>
          <a:spcBef>
            <a:spcPts val="0"/>
          </a:spcBef>
          <a:spcAft>
            <a:spcPts val="0"/>
          </a:spcAft>
          <a:buClrTx/>
          <a:buSzTx/>
          <a:buFontTx/>
          <a:buNone/>
          <a:tabLst/>
          <a:defRPr sz="700" b="1" i="0" baseline="0">
            <a:solidFill>
              <a:schemeClr val="accent1"/>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south32.net/investors/annual-reporting-suite" TargetMode="External"/><Relationship Id="rId13" Type="http://schemas.openxmlformats.org/officeDocument/2006/relationships/hyperlink" Target="https://www.south32.net/docs/default-source/general-library/gistm-tailings-disclosures/gistm-public-disclosure---worsley-alumina.pdf?sfvrsn=3ad6742e_1" TargetMode="External"/><Relationship Id="rId18" Type="http://schemas.openxmlformats.org/officeDocument/2006/relationships/hyperlink" Target="https://www.south32.net/sustainability/sustainability-approach/cultural-heritage" TargetMode="External"/><Relationship Id="rId3" Type="http://schemas.openxmlformats.org/officeDocument/2006/relationships/hyperlink" Target="https://www.south32.net/sustainability/communities-and-society/indigenous-traditional-and-tribal-peoples" TargetMode="External"/><Relationship Id="rId21" Type="http://schemas.openxmlformats.org/officeDocument/2006/relationships/hyperlink" Target="https://www.south32.net/sustainability/sustainability-approach/water-stewardship" TargetMode="External"/><Relationship Id="rId7" Type="http://schemas.openxmlformats.org/officeDocument/2006/relationships/hyperlink" Target="https://www.south32.net/investors/annual-reporting-suite" TargetMode="External"/><Relationship Id="rId12" Type="http://schemas.openxmlformats.org/officeDocument/2006/relationships/hyperlink" Target="https://www.south32.net/sustainability/climate-change" TargetMode="External"/><Relationship Id="rId17" Type="http://schemas.openxmlformats.org/officeDocument/2006/relationships/hyperlink" Target="https://www.south32.net/sustainability/sustainability-approach/indigenous-traditional-tribal-peoples" TargetMode="External"/><Relationship Id="rId2" Type="http://schemas.openxmlformats.org/officeDocument/2006/relationships/hyperlink" Target="https://www.south32.net/docs/default-source/general-library/corporate-governance/2019/south32-speakupaddendum.pdf?sfvrsn=a4546047_3" TargetMode="External"/><Relationship Id="rId16" Type="http://schemas.openxmlformats.org/officeDocument/2006/relationships/hyperlink" Target="https://www.south32.net/investors/annual-reporting-suite" TargetMode="External"/><Relationship Id="rId20" Type="http://schemas.openxmlformats.org/officeDocument/2006/relationships/hyperlink" Target="https://www.south32.net/sustainability/operating-ethically/human-rights" TargetMode="External"/><Relationship Id="rId1" Type="http://schemas.openxmlformats.org/officeDocument/2006/relationships/hyperlink" Target="https://www.south32.net/about-us/corporate-governance/code-of-business-conduct" TargetMode="External"/><Relationship Id="rId6" Type="http://schemas.openxmlformats.org/officeDocument/2006/relationships/hyperlink" Target="https://www.south32.net/suppliers" TargetMode="External"/><Relationship Id="rId11" Type="http://schemas.openxmlformats.org/officeDocument/2006/relationships/hyperlink" Target="https://www.south32.net/who-we-are/our-approach/industry-associations" TargetMode="External"/><Relationship Id="rId5" Type="http://schemas.openxmlformats.org/officeDocument/2006/relationships/hyperlink" Target="https://www.south32.net/about-us/corporate-governance/anti-bribery-corruption" TargetMode="External"/><Relationship Id="rId15" Type="http://schemas.openxmlformats.org/officeDocument/2006/relationships/hyperlink" Target="https://www.south32.net/sustainability/sustainability-approach/tailings" TargetMode="External"/><Relationship Id="rId23" Type="http://schemas.openxmlformats.org/officeDocument/2006/relationships/drawing" Target="../drawings/drawing2.xml"/><Relationship Id="rId10" Type="http://schemas.openxmlformats.org/officeDocument/2006/relationships/hyperlink" Target="https://www.south32.net/investors/annual-reporting-suite" TargetMode="External"/><Relationship Id="rId19" Type="http://schemas.openxmlformats.org/officeDocument/2006/relationships/hyperlink" Target="https://www.south32.net/sustainability/sustainability-approach/human-rights" TargetMode="External"/><Relationship Id="rId4" Type="http://schemas.openxmlformats.org/officeDocument/2006/relationships/hyperlink" Target="https://www.south32.net/docs/default-source/corporate-governance/sustainability-policy-(2).pdf?sfvrsn=ec9be597_25" TargetMode="External"/><Relationship Id="rId9" Type="http://schemas.openxmlformats.org/officeDocument/2006/relationships/hyperlink" Target="https://www.south32.net/investors/annual-reporting-suite" TargetMode="External"/><Relationship Id="rId14" Type="http://schemas.openxmlformats.org/officeDocument/2006/relationships/hyperlink" Target="https://www.south32.net/docs/default-source/all-financial-results/all-financial-results-reports-and-presentations/south32-report---wgea-2023.pdf?sfvrsn=eb5ff6e9_1" TargetMode="External"/><Relationship Id="rId22"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P63"/>
  <sheetViews>
    <sheetView showGridLines="0" tabSelected="1" zoomScaleNormal="100" zoomScaleSheetLayoutView="106" workbookViewId="0"/>
  </sheetViews>
  <sheetFormatPr defaultColWidth="9" defaultRowHeight="12.75" customHeight="1"/>
  <cols>
    <col min="1" max="1" width="3.453125" customWidth="1"/>
    <col min="13" max="13" width="14" customWidth="1"/>
    <col min="14" max="14" width="66.81640625" bestFit="1" customWidth="1"/>
    <col min="15" max="15" width="2.453125" customWidth="1"/>
    <col min="17" max="17" width="8.26953125" customWidth="1"/>
    <col min="18" max="18" width="9" customWidth="1"/>
  </cols>
  <sheetData>
    <row r="1" spans="1:16" ht="13.4" customHeight="1">
      <c r="A1" s="1"/>
      <c r="B1" s="1"/>
      <c r="C1" s="1"/>
      <c r="D1" s="1"/>
      <c r="E1" s="1"/>
      <c r="F1" s="1"/>
      <c r="G1" s="1"/>
      <c r="H1" s="1"/>
      <c r="I1" s="1"/>
      <c r="J1" s="1"/>
      <c r="K1" s="1"/>
      <c r="L1" s="1"/>
      <c r="M1" s="1"/>
      <c r="N1" s="1"/>
      <c r="O1" s="1"/>
    </row>
    <row r="2" spans="1:16" ht="12">
      <c r="A2" s="1"/>
      <c r="B2" s="1077"/>
      <c r="C2" s="1077"/>
      <c r="D2" s="1077"/>
      <c r="E2" s="1077"/>
      <c r="F2" s="1077"/>
      <c r="G2" s="1077"/>
      <c r="H2" s="1077"/>
      <c r="I2" s="1077"/>
      <c r="J2" s="1077"/>
      <c r="K2" s="1077"/>
      <c r="L2" s="1077"/>
      <c r="M2" s="1077"/>
      <c r="N2" s="1077"/>
      <c r="O2" s="1077"/>
    </row>
    <row r="3" spans="1:16" ht="20">
      <c r="A3" s="1"/>
      <c r="B3" s="7"/>
      <c r="C3" s="1"/>
      <c r="D3" s="1"/>
      <c r="E3" s="1"/>
      <c r="F3" s="1"/>
      <c r="G3" s="1"/>
      <c r="H3" s="1"/>
      <c r="I3" s="1"/>
      <c r="J3" s="1"/>
      <c r="K3" s="1"/>
      <c r="L3" s="1"/>
      <c r="M3" s="1"/>
      <c r="N3" s="1"/>
      <c r="O3" s="1"/>
      <c r="P3" s="71"/>
    </row>
    <row r="4" spans="1:16" ht="12">
      <c r="A4" s="1"/>
      <c r="B4" s="1"/>
      <c r="C4" s="1"/>
      <c r="D4" s="1"/>
      <c r="E4" s="1"/>
      <c r="F4" s="1"/>
      <c r="G4" s="1"/>
      <c r="H4" s="1"/>
      <c r="I4" s="1"/>
      <c r="J4" s="1"/>
      <c r="K4" s="1"/>
      <c r="L4" s="1"/>
      <c r="M4" s="1"/>
      <c r="N4" s="1"/>
      <c r="O4" s="1"/>
    </row>
    <row r="5" spans="1:16" ht="12">
      <c r="A5" s="1"/>
      <c r="B5" s="1"/>
      <c r="C5" s="1"/>
      <c r="D5" s="1"/>
      <c r="E5" s="1"/>
      <c r="F5" s="1"/>
      <c r="G5" s="1"/>
      <c r="H5" s="1"/>
      <c r="I5" s="1"/>
      <c r="J5" s="1"/>
      <c r="K5" s="1"/>
      <c r="L5" s="1"/>
      <c r="M5" s="1"/>
      <c r="N5" s="1"/>
      <c r="O5" s="1"/>
    </row>
    <row r="6" spans="1:16" ht="12">
      <c r="A6" s="1"/>
      <c r="B6" s="1"/>
      <c r="C6" s="1"/>
      <c r="D6" s="1"/>
      <c r="E6" s="1"/>
      <c r="F6" s="1"/>
      <c r="G6" s="1"/>
      <c r="H6" s="1"/>
      <c r="I6" s="1"/>
      <c r="J6" s="1"/>
      <c r="K6" s="1"/>
      <c r="L6" s="1"/>
      <c r="M6" s="1078"/>
      <c r="N6" s="1078"/>
      <c r="O6" s="1"/>
    </row>
    <row r="7" spans="1:16" ht="12">
      <c r="A7" s="1"/>
      <c r="B7" s="1"/>
      <c r="C7" s="1"/>
      <c r="D7" s="1"/>
      <c r="E7" s="1"/>
      <c r="F7" s="1"/>
      <c r="G7" s="1"/>
      <c r="H7" s="1"/>
      <c r="I7" s="1"/>
      <c r="J7" s="1"/>
      <c r="K7" s="1"/>
      <c r="L7" s="1"/>
      <c r="M7" s="704"/>
      <c r="N7" s="69"/>
      <c r="O7" s="1"/>
    </row>
    <row r="8" spans="1:16" ht="12">
      <c r="A8" s="1"/>
      <c r="B8" s="1"/>
      <c r="C8" s="1"/>
      <c r="D8" s="1"/>
      <c r="E8" s="1"/>
      <c r="F8" s="1"/>
      <c r="G8" s="1"/>
      <c r="H8" s="1"/>
      <c r="I8" s="1"/>
      <c r="J8" s="1"/>
      <c r="K8" s="1"/>
      <c r="L8" s="1"/>
      <c r="M8" s="387"/>
      <c r="N8" s="69"/>
      <c r="O8" s="1"/>
    </row>
    <row r="9" spans="1:16" ht="20">
      <c r="A9" s="1"/>
      <c r="B9" s="7"/>
      <c r="C9" s="1"/>
      <c r="D9" s="1"/>
      <c r="E9" s="1"/>
      <c r="F9" s="1"/>
      <c r="G9" s="1"/>
      <c r="H9" s="1"/>
      <c r="I9" s="1"/>
      <c r="J9" s="1"/>
      <c r="K9" s="1"/>
      <c r="L9" s="1"/>
      <c r="M9" s="703"/>
      <c r="N9" s="69"/>
      <c r="O9" s="1"/>
    </row>
    <row r="10" spans="1:16" ht="12">
      <c r="A10" s="1"/>
      <c r="B10" s="1"/>
      <c r="C10" s="1"/>
      <c r="D10" s="1"/>
      <c r="E10" s="1"/>
      <c r="F10" s="1"/>
      <c r="G10" s="1"/>
      <c r="H10" s="1"/>
      <c r="I10" s="1"/>
      <c r="J10" s="1"/>
      <c r="K10" s="1"/>
      <c r="L10" s="1"/>
      <c r="M10" s="1"/>
      <c r="N10" s="1"/>
      <c r="O10" s="1"/>
    </row>
    <row r="11" spans="1:16" ht="12">
      <c r="A11" s="1"/>
      <c r="B11" s="1"/>
      <c r="C11" s="1"/>
      <c r="D11" s="1"/>
      <c r="E11" s="1"/>
      <c r="F11" s="1"/>
      <c r="G11" s="1"/>
      <c r="H11" s="1"/>
      <c r="I11" s="1"/>
      <c r="J11" s="1"/>
      <c r="K11" s="1"/>
      <c r="L11" s="1"/>
      <c r="M11" s="1"/>
      <c r="N11" s="1"/>
      <c r="O11" s="1"/>
    </row>
    <row r="12" spans="1:16" ht="20">
      <c r="A12" s="1"/>
      <c r="B12" s="7"/>
      <c r="C12" s="1"/>
      <c r="D12" s="1"/>
      <c r="E12" s="1"/>
      <c r="F12" s="1"/>
      <c r="G12" s="1"/>
      <c r="H12" s="1"/>
      <c r="I12" s="1"/>
      <c r="J12" s="1"/>
      <c r="K12" s="1"/>
      <c r="L12" s="1"/>
      <c r="M12" s="1"/>
      <c r="N12" s="1"/>
      <c r="O12" s="1"/>
    </row>
    <row r="13" spans="1:16" ht="12">
      <c r="A13" s="1"/>
      <c r="B13" s="1"/>
      <c r="C13" s="1"/>
      <c r="D13" s="1"/>
      <c r="E13" s="1"/>
      <c r="F13" s="1"/>
      <c r="G13" s="1"/>
      <c r="H13" s="1"/>
      <c r="I13" s="1"/>
      <c r="J13" s="1"/>
      <c r="K13" s="1"/>
      <c r="L13" s="1"/>
      <c r="M13" s="1"/>
      <c r="N13" s="1"/>
      <c r="O13" s="1"/>
    </row>
    <row r="14" spans="1:16" ht="12">
      <c r="A14" s="1"/>
      <c r="B14" s="1"/>
      <c r="C14" s="1"/>
      <c r="D14" s="1"/>
      <c r="E14" s="1"/>
      <c r="F14" s="1"/>
      <c r="G14" s="1"/>
      <c r="H14" s="1"/>
      <c r="I14" s="1"/>
      <c r="J14" s="1"/>
      <c r="K14" s="1"/>
      <c r="L14" s="1"/>
      <c r="M14" s="1"/>
      <c r="N14" s="1"/>
      <c r="O14" s="1"/>
    </row>
    <row r="15" spans="1:16" ht="12">
      <c r="A15" s="1"/>
      <c r="B15" s="1"/>
      <c r="C15" s="1"/>
      <c r="D15" s="1"/>
      <c r="E15" s="1"/>
      <c r="F15" s="1"/>
      <c r="G15" s="1"/>
      <c r="H15" s="1"/>
      <c r="I15" s="1"/>
      <c r="J15" s="1"/>
      <c r="K15" s="1"/>
      <c r="L15" s="1"/>
      <c r="M15" s="1"/>
      <c r="N15" s="1"/>
      <c r="O15" s="1"/>
    </row>
    <row r="16" spans="1:16" ht="12">
      <c r="A16" s="1"/>
      <c r="B16" s="1"/>
      <c r="C16" s="1"/>
      <c r="D16" s="1"/>
      <c r="E16" s="1"/>
      <c r="F16" s="1"/>
      <c r="G16" s="1"/>
      <c r="H16" s="1"/>
      <c r="I16" s="1"/>
      <c r="J16" s="1"/>
      <c r="K16" s="1"/>
      <c r="L16" s="1"/>
      <c r="M16" s="1"/>
      <c r="N16" s="1"/>
      <c r="O16" s="1"/>
    </row>
    <row r="17" spans="1:15" ht="12">
      <c r="A17" s="1"/>
      <c r="B17" s="1"/>
      <c r="C17" s="1"/>
      <c r="D17" s="1"/>
      <c r="E17" s="1"/>
      <c r="F17" s="1"/>
      <c r="G17" s="1"/>
      <c r="H17" s="1"/>
      <c r="I17" s="1"/>
      <c r="J17" s="1"/>
      <c r="K17" s="1"/>
      <c r="L17" s="1"/>
      <c r="M17" s="1"/>
      <c r="N17" s="1"/>
      <c r="O17" s="1"/>
    </row>
    <row r="18" spans="1:15" ht="12">
      <c r="A18" s="1"/>
      <c r="B18" s="1"/>
      <c r="C18" s="1"/>
      <c r="D18" s="1"/>
      <c r="E18" s="1"/>
      <c r="F18" s="1"/>
      <c r="G18" s="1"/>
      <c r="H18" s="1"/>
      <c r="I18" s="1"/>
      <c r="J18" s="1"/>
      <c r="K18" s="1"/>
      <c r="L18" s="1"/>
      <c r="M18" s="1"/>
      <c r="N18" s="1"/>
      <c r="O18" s="1"/>
    </row>
    <row r="19" spans="1:15" ht="12">
      <c r="A19" s="1"/>
      <c r="B19" s="1"/>
      <c r="C19" s="1"/>
      <c r="D19" s="1"/>
      <c r="E19" s="1"/>
      <c r="F19" s="1"/>
      <c r="G19" s="1"/>
      <c r="H19" s="1"/>
      <c r="I19" s="1"/>
      <c r="J19" s="1"/>
      <c r="K19" s="1"/>
      <c r="L19" s="1"/>
      <c r="M19" s="1"/>
      <c r="N19" s="1"/>
      <c r="O19" s="1"/>
    </row>
    <row r="20" spans="1:15" ht="12">
      <c r="A20" s="1"/>
      <c r="B20" s="1"/>
      <c r="C20" s="1"/>
      <c r="D20" s="1"/>
      <c r="E20" s="1"/>
      <c r="F20" s="1"/>
      <c r="G20" s="1"/>
      <c r="H20" s="1"/>
      <c r="I20" s="1"/>
      <c r="J20" s="1"/>
      <c r="K20" s="1"/>
      <c r="L20" s="1"/>
      <c r="M20" s="1"/>
      <c r="N20" s="1"/>
      <c r="O20" s="1"/>
    </row>
    <row r="21" spans="1:15" ht="12">
      <c r="A21" s="1"/>
      <c r="B21" s="1"/>
      <c r="C21" s="1"/>
      <c r="D21" s="1"/>
      <c r="E21" s="1"/>
      <c r="F21" s="1"/>
      <c r="G21" s="1"/>
      <c r="H21" s="1"/>
      <c r="I21" s="1"/>
      <c r="J21" s="1"/>
      <c r="K21" s="1"/>
      <c r="L21" s="1"/>
      <c r="M21" s="1"/>
      <c r="N21" s="1"/>
      <c r="O21" s="1"/>
    </row>
    <row r="22" spans="1:15" ht="12">
      <c r="A22" s="1"/>
      <c r="B22" s="1"/>
      <c r="C22" s="1"/>
      <c r="D22" s="1"/>
      <c r="E22" s="1"/>
      <c r="F22" s="1"/>
      <c r="G22" s="1"/>
      <c r="H22" s="1"/>
      <c r="I22" s="1"/>
      <c r="J22" s="1"/>
      <c r="K22" s="1"/>
      <c r="L22" s="1"/>
      <c r="M22" s="1"/>
      <c r="N22" s="1"/>
      <c r="O22" s="1"/>
    </row>
    <row r="23" spans="1:15" ht="12">
      <c r="A23" s="1"/>
      <c r="B23" s="1"/>
      <c r="C23" s="1"/>
      <c r="D23" s="1"/>
      <c r="E23" s="1"/>
      <c r="F23" s="1"/>
      <c r="G23" s="1"/>
      <c r="H23" s="1"/>
      <c r="I23" s="1"/>
      <c r="J23" s="1"/>
      <c r="K23" s="1"/>
      <c r="L23" s="1"/>
      <c r="M23" s="1"/>
      <c r="N23" s="1"/>
      <c r="O23" s="1"/>
    </row>
    <row r="24" spans="1:15" ht="12">
      <c r="A24" s="1"/>
      <c r="B24" s="1"/>
      <c r="C24" s="1"/>
      <c r="D24" s="1"/>
      <c r="E24" s="1"/>
      <c r="F24" s="1"/>
      <c r="G24" s="1"/>
      <c r="H24" s="1"/>
      <c r="I24" s="1"/>
      <c r="J24" s="1"/>
      <c r="K24" s="1"/>
      <c r="L24" s="1"/>
      <c r="M24" s="1"/>
      <c r="N24" s="1"/>
      <c r="O24" s="1"/>
    </row>
    <row r="25" spans="1:15" ht="12">
      <c r="A25" s="1"/>
      <c r="B25" s="1"/>
      <c r="C25" s="1"/>
      <c r="D25" s="1"/>
      <c r="E25" s="1"/>
      <c r="F25" s="1"/>
      <c r="G25" s="1"/>
      <c r="H25" s="1"/>
      <c r="I25" s="1"/>
      <c r="J25" s="1"/>
      <c r="K25" s="1"/>
      <c r="L25" s="1"/>
      <c r="M25" s="1"/>
      <c r="N25" s="1"/>
      <c r="O25" s="1"/>
    </row>
    <row r="26" spans="1:15" ht="12">
      <c r="A26" s="1"/>
      <c r="B26" s="1"/>
      <c r="C26" s="1"/>
      <c r="D26" s="1"/>
      <c r="E26" s="1"/>
      <c r="F26" s="1"/>
      <c r="G26" s="1"/>
      <c r="H26" s="1"/>
      <c r="I26" s="1"/>
      <c r="J26" s="1"/>
      <c r="K26" s="1"/>
      <c r="L26" s="1"/>
      <c r="M26" s="1"/>
      <c r="N26" s="1"/>
      <c r="O26" s="1"/>
    </row>
    <row r="27" spans="1:15" ht="12">
      <c r="A27" s="1"/>
      <c r="B27" s="1"/>
      <c r="C27" s="1"/>
      <c r="D27" s="1"/>
      <c r="E27" s="1"/>
      <c r="F27" s="1"/>
      <c r="G27" s="1"/>
      <c r="H27" s="1"/>
      <c r="I27" s="1"/>
      <c r="J27" s="1"/>
      <c r="K27" s="1"/>
      <c r="L27" s="1"/>
      <c r="M27" s="1"/>
      <c r="N27" s="1"/>
      <c r="O27" s="1"/>
    </row>
    <row r="28" spans="1:15" ht="20">
      <c r="A28" s="1"/>
      <c r="B28" s="15"/>
      <c r="C28" s="1"/>
      <c r="D28" s="1"/>
      <c r="E28" s="1"/>
      <c r="F28" s="1"/>
      <c r="G28" s="1"/>
      <c r="H28" s="1"/>
      <c r="I28" s="1"/>
      <c r="J28" s="1"/>
      <c r="K28" s="1"/>
      <c r="L28" s="1"/>
      <c r="M28" s="1"/>
      <c r="N28" s="1"/>
      <c r="O28" s="1"/>
    </row>
    <row r="29" spans="1:15" ht="20">
      <c r="A29" s="1"/>
      <c r="B29" s="15"/>
      <c r="C29" s="1"/>
      <c r="D29" s="1"/>
      <c r="E29" s="1"/>
      <c r="F29" s="1"/>
      <c r="G29" s="1"/>
      <c r="H29" s="1"/>
      <c r="I29" s="1"/>
      <c r="J29" s="1"/>
      <c r="K29" s="1"/>
      <c r="L29" s="1"/>
      <c r="M29" s="1"/>
      <c r="N29" s="1"/>
      <c r="O29" s="1"/>
    </row>
    <row r="30" spans="1:15" ht="12">
      <c r="A30" s="1"/>
      <c r="B30" s="1"/>
      <c r="C30" s="1"/>
      <c r="D30" s="1"/>
      <c r="E30" s="1"/>
      <c r="F30" s="1"/>
      <c r="G30" s="1"/>
      <c r="H30" s="1"/>
      <c r="I30" s="1"/>
      <c r="J30" s="1"/>
      <c r="K30" s="1"/>
      <c r="L30" s="1"/>
      <c r="M30" s="1"/>
      <c r="N30" s="1"/>
      <c r="O30" s="1"/>
    </row>
    <row r="31" spans="1:15" ht="12">
      <c r="A31" s="1"/>
      <c r="B31" s="1"/>
      <c r="C31" s="1"/>
      <c r="D31" s="1"/>
      <c r="E31" s="1"/>
      <c r="F31" s="1"/>
      <c r="G31" s="1"/>
      <c r="H31" s="1"/>
      <c r="I31" s="1"/>
      <c r="J31" s="1"/>
      <c r="K31" s="1"/>
      <c r="L31" s="1"/>
      <c r="M31" s="1"/>
      <c r="N31" s="1"/>
      <c r="O31" s="1"/>
    </row>
    <row r="32" spans="1:15" ht="12">
      <c r="A32" s="1"/>
      <c r="B32" s="1"/>
      <c r="C32" s="1"/>
      <c r="D32" s="1"/>
      <c r="E32" s="1"/>
      <c r="F32" s="1"/>
      <c r="G32" s="1"/>
      <c r="H32" s="1"/>
      <c r="I32" s="1"/>
      <c r="J32" s="1"/>
      <c r="K32" s="1"/>
      <c r="L32" s="1"/>
      <c r="M32" s="1"/>
      <c r="N32" s="1"/>
      <c r="O32" s="1"/>
    </row>
    <row r="33" spans="1:15" ht="12">
      <c r="A33" s="1"/>
      <c r="B33" s="1"/>
      <c r="C33" s="1"/>
      <c r="D33" s="1"/>
      <c r="E33" s="1"/>
      <c r="F33" s="1"/>
      <c r="G33" s="1"/>
      <c r="H33" s="1"/>
      <c r="I33" s="1"/>
      <c r="J33" s="1"/>
      <c r="K33" s="1"/>
      <c r="L33" s="1"/>
      <c r="M33" s="1"/>
      <c r="N33" s="1"/>
      <c r="O33" s="1"/>
    </row>
    <row r="34" spans="1:15" ht="12">
      <c r="A34" s="1"/>
      <c r="B34" s="1"/>
      <c r="C34" s="1"/>
      <c r="D34" s="1"/>
      <c r="E34" s="1"/>
      <c r="F34" s="1"/>
      <c r="G34" s="1"/>
      <c r="H34" s="1"/>
      <c r="I34" s="1"/>
      <c r="J34" s="1"/>
      <c r="K34" s="1"/>
      <c r="L34" s="1"/>
      <c r="M34" s="1"/>
      <c r="N34" s="1"/>
      <c r="O34" s="1"/>
    </row>
    <row r="35" spans="1:15" ht="12">
      <c r="A35" s="1"/>
      <c r="B35" s="1"/>
      <c r="C35" s="1"/>
      <c r="D35" s="1"/>
      <c r="E35" s="1"/>
      <c r="F35" s="1"/>
      <c r="G35" s="1"/>
      <c r="H35" s="1"/>
      <c r="I35" s="1"/>
      <c r="J35" s="1"/>
      <c r="K35" s="1"/>
      <c r="L35" s="1"/>
      <c r="M35" s="1"/>
      <c r="N35" s="1"/>
      <c r="O35" s="1"/>
    </row>
    <row r="36" spans="1:15" ht="12">
      <c r="A36" s="1"/>
      <c r="B36" s="1"/>
      <c r="C36" s="1"/>
      <c r="D36" s="1"/>
      <c r="E36" s="1"/>
      <c r="F36" s="1"/>
      <c r="G36" s="1"/>
      <c r="H36" s="1"/>
      <c r="I36" s="1"/>
      <c r="J36" s="1"/>
      <c r="K36" s="1"/>
      <c r="L36" s="1"/>
      <c r="M36" s="1"/>
      <c r="N36" s="1"/>
      <c r="O36" s="1"/>
    </row>
    <row r="37" spans="1:15" ht="12">
      <c r="A37" s="1"/>
      <c r="B37" s="1"/>
      <c r="C37" s="1"/>
      <c r="D37" s="1"/>
      <c r="E37" s="1"/>
      <c r="F37" s="1"/>
      <c r="G37" s="1"/>
      <c r="H37" s="1"/>
      <c r="I37" s="1"/>
      <c r="J37" s="1"/>
      <c r="K37" s="1"/>
      <c r="L37" s="1"/>
      <c r="M37" s="1"/>
      <c r="N37" s="1"/>
      <c r="O37" s="1"/>
    </row>
    <row r="38" spans="1:15" ht="12">
      <c r="A38" s="1"/>
      <c r="B38" s="1"/>
      <c r="C38" s="1"/>
      <c r="D38" s="1"/>
      <c r="E38" s="1"/>
      <c r="F38" s="1"/>
      <c r="G38" s="1"/>
      <c r="H38" s="1"/>
      <c r="I38" s="1"/>
      <c r="J38" s="1"/>
      <c r="K38" s="1"/>
      <c r="L38" s="1"/>
      <c r="M38" s="1"/>
      <c r="N38" s="1"/>
      <c r="O38" s="1"/>
    </row>
    <row r="39" spans="1:15" ht="12">
      <c r="A39" s="1"/>
      <c r="B39" s="1"/>
      <c r="C39" s="1"/>
      <c r="D39" s="1"/>
      <c r="E39" s="1"/>
      <c r="F39" s="1"/>
      <c r="G39" s="1"/>
      <c r="H39" s="1"/>
      <c r="I39" s="1"/>
      <c r="J39" s="1"/>
      <c r="K39" s="1"/>
      <c r="L39" s="1"/>
      <c r="M39" s="1"/>
      <c r="N39" s="1"/>
      <c r="O39" s="1"/>
    </row>
    <row r="40" spans="1:15" ht="12">
      <c r="A40" s="1"/>
      <c r="B40" s="1"/>
      <c r="C40" s="1"/>
      <c r="D40" s="1"/>
      <c r="E40" s="1"/>
      <c r="F40" s="1"/>
      <c r="G40" s="1"/>
      <c r="H40" s="1"/>
      <c r="I40" s="1"/>
      <c r="J40" s="1"/>
      <c r="K40" s="1"/>
      <c r="L40" s="1"/>
      <c r="M40" s="1"/>
      <c r="N40" s="1"/>
      <c r="O40" s="1"/>
    </row>
    <row r="41" spans="1:15" ht="12">
      <c r="A41" s="1"/>
      <c r="B41" s="1"/>
      <c r="C41" s="1"/>
      <c r="D41" s="1"/>
      <c r="E41" s="1"/>
      <c r="F41" s="1"/>
      <c r="G41" s="1"/>
      <c r="H41" s="1"/>
      <c r="I41" s="1"/>
      <c r="J41" s="1"/>
      <c r="K41" s="1"/>
      <c r="L41" s="1"/>
      <c r="M41" s="1"/>
      <c r="N41" s="1"/>
      <c r="O41" s="1"/>
    </row>
    <row r="42" spans="1:15" ht="12">
      <c r="A42" s="1"/>
      <c r="B42" s="1"/>
      <c r="C42" s="1"/>
      <c r="D42" s="1"/>
      <c r="E42" s="1"/>
      <c r="F42" s="1"/>
      <c r="G42" s="1"/>
      <c r="H42" s="1"/>
      <c r="I42" s="1"/>
      <c r="J42" s="1"/>
      <c r="K42" s="1"/>
      <c r="L42" s="1"/>
      <c r="M42" s="1"/>
      <c r="N42" s="1"/>
      <c r="O42" s="1"/>
    </row>
    <row r="43" spans="1:15" ht="12">
      <c r="A43" s="1"/>
      <c r="B43" s="1"/>
      <c r="C43" s="1"/>
      <c r="D43" s="1"/>
      <c r="E43" s="1"/>
      <c r="F43" s="1"/>
      <c r="G43" s="1"/>
      <c r="H43" s="1"/>
      <c r="I43" s="1"/>
      <c r="J43" s="1"/>
      <c r="K43" s="1"/>
      <c r="L43" s="1"/>
      <c r="M43" s="1"/>
      <c r="N43" s="1"/>
      <c r="O43" s="1"/>
    </row>
    <row r="44" spans="1:15" ht="12">
      <c r="A44" s="1"/>
      <c r="B44" s="1"/>
      <c r="C44" s="1"/>
      <c r="D44" s="1"/>
      <c r="E44" s="1"/>
      <c r="F44" s="1"/>
      <c r="G44" s="1"/>
      <c r="H44" s="1"/>
      <c r="I44" s="1"/>
      <c r="J44" s="1"/>
      <c r="K44" s="1"/>
      <c r="L44" s="1"/>
      <c r="M44" s="1"/>
      <c r="N44" s="1"/>
      <c r="O44" s="1"/>
    </row>
    <row r="45" spans="1:15" ht="12">
      <c r="A45" s="1"/>
      <c r="B45" s="1"/>
      <c r="C45" s="1"/>
      <c r="D45" s="1"/>
      <c r="E45" s="1"/>
      <c r="F45" s="1"/>
      <c r="G45" s="1"/>
      <c r="H45" s="1"/>
      <c r="I45" s="1"/>
      <c r="J45" s="1"/>
      <c r="K45" s="1"/>
      <c r="L45" s="1"/>
      <c r="M45" s="1"/>
      <c r="N45" s="1"/>
      <c r="O45" s="1"/>
    </row>
    <row r="46" spans="1:15" ht="12">
      <c r="A46" s="1"/>
      <c r="B46" s="1"/>
      <c r="C46" s="1"/>
      <c r="D46" s="1"/>
      <c r="E46" s="1"/>
      <c r="F46" s="1"/>
      <c r="G46" s="1"/>
      <c r="H46" s="1"/>
      <c r="I46" s="1"/>
      <c r="J46" s="1"/>
      <c r="K46" s="1"/>
      <c r="L46" s="1"/>
      <c r="M46" s="1"/>
      <c r="N46" s="1"/>
      <c r="O46" s="1"/>
    </row>
    <row r="47" spans="1:15" ht="12">
      <c r="A47" s="1"/>
      <c r="B47" s="1"/>
      <c r="C47" s="1"/>
      <c r="D47" s="1"/>
      <c r="E47" s="1"/>
      <c r="F47" s="1"/>
      <c r="G47" s="1"/>
      <c r="H47" s="1"/>
      <c r="I47" s="1"/>
      <c r="J47" s="1"/>
      <c r="K47" s="1"/>
      <c r="L47" s="1"/>
      <c r="M47" s="1"/>
      <c r="N47" s="1"/>
      <c r="O47" s="1"/>
    </row>
    <row r="48" spans="1:15" ht="12">
      <c r="A48" s="1"/>
      <c r="B48" s="1"/>
      <c r="C48" s="1"/>
      <c r="D48" s="1"/>
      <c r="E48" s="1"/>
      <c r="F48" s="1"/>
      <c r="G48" s="1"/>
      <c r="H48" s="1"/>
      <c r="I48" s="1"/>
      <c r="J48" s="1"/>
      <c r="K48" s="1"/>
      <c r="L48" s="1"/>
      <c r="M48" s="1"/>
      <c r="N48" s="1"/>
      <c r="O48" s="1"/>
    </row>
    <row r="49" spans="1:15" ht="12">
      <c r="A49" s="1"/>
      <c r="B49" s="1"/>
      <c r="C49" s="1"/>
      <c r="D49" s="1"/>
      <c r="E49" s="1"/>
      <c r="F49" s="1"/>
      <c r="G49" s="1"/>
      <c r="H49" s="1"/>
      <c r="I49" s="1"/>
      <c r="J49" s="1"/>
      <c r="K49" s="1"/>
      <c r="L49" s="1"/>
      <c r="M49" s="1"/>
      <c r="N49" s="1"/>
      <c r="O49" s="1"/>
    </row>
    <row r="50" spans="1:15" ht="12">
      <c r="A50" s="1"/>
      <c r="B50" s="1"/>
      <c r="C50" s="1"/>
      <c r="D50" s="1"/>
      <c r="E50" s="1"/>
      <c r="F50" s="1"/>
      <c r="G50" s="1"/>
      <c r="H50" s="1"/>
      <c r="I50" s="1"/>
      <c r="J50" s="1"/>
      <c r="K50" s="1"/>
      <c r="L50" s="1"/>
      <c r="M50" s="1"/>
      <c r="N50" s="1"/>
      <c r="O50" s="1"/>
    </row>
    <row r="51" spans="1:15" ht="12">
      <c r="A51" s="1"/>
      <c r="C51" s="1"/>
      <c r="D51" s="1"/>
      <c r="E51" s="1"/>
      <c r="F51" s="1"/>
      <c r="G51" s="1"/>
      <c r="H51" s="1"/>
      <c r="I51" s="1"/>
      <c r="J51" s="1"/>
      <c r="K51" s="1"/>
      <c r="L51" s="1"/>
      <c r="M51" s="1"/>
      <c r="N51" s="1"/>
      <c r="O51" s="1"/>
    </row>
    <row r="52" spans="1:15" ht="12">
      <c r="A52" s="1"/>
      <c r="C52" s="69"/>
      <c r="D52" s="1"/>
      <c r="E52" s="1"/>
      <c r="F52" s="1"/>
      <c r="G52" s="1"/>
      <c r="H52" s="1"/>
      <c r="I52" s="1"/>
      <c r="K52" s="1"/>
      <c r="L52" s="1"/>
      <c r="M52" s="1"/>
      <c r="N52" s="1"/>
      <c r="O52" s="1"/>
    </row>
    <row r="53" spans="1:15" ht="12">
      <c r="A53" s="1"/>
      <c r="B53" s="197"/>
      <c r="C53" s="1"/>
      <c r="D53" s="1"/>
      <c r="E53" s="1"/>
      <c r="F53" s="1"/>
      <c r="G53" s="1"/>
      <c r="H53" s="1"/>
      <c r="I53" s="1"/>
      <c r="J53" s="1"/>
      <c r="K53" s="1"/>
      <c r="L53" s="1"/>
      <c r="M53" s="1"/>
      <c r="N53" s="1"/>
      <c r="O53" s="1"/>
    </row>
    <row r="54" spans="1:15" ht="12">
      <c r="A54" s="1"/>
      <c r="B54" s="1"/>
      <c r="C54" s="1"/>
      <c r="D54" s="1"/>
      <c r="E54" s="1"/>
      <c r="F54" s="1"/>
      <c r="G54" s="1"/>
      <c r="H54" s="1"/>
      <c r="I54" s="1"/>
      <c r="J54" s="1"/>
      <c r="K54" s="1"/>
      <c r="L54" s="1"/>
      <c r="M54" s="1"/>
      <c r="N54" s="1"/>
      <c r="O54" s="1"/>
    </row>
    <row r="55" spans="1:15" ht="12">
      <c r="A55" s="1"/>
      <c r="B55" s="1"/>
      <c r="C55" s="1"/>
      <c r="D55" s="1"/>
      <c r="E55" s="1"/>
      <c r="F55" s="1"/>
      <c r="G55" s="1"/>
      <c r="H55" s="1"/>
      <c r="I55" s="1"/>
      <c r="J55" s="1"/>
      <c r="K55" s="1"/>
      <c r="L55" s="1"/>
      <c r="M55" s="1"/>
      <c r="N55" s="1"/>
      <c r="O55" s="1"/>
    </row>
    <row r="56" spans="1:15" ht="12">
      <c r="A56" s="1"/>
      <c r="B56" s="1"/>
      <c r="C56" s="1"/>
      <c r="D56" s="1"/>
      <c r="E56" s="1"/>
      <c r="F56" s="1"/>
      <c r="G56" s="1"/>
      <c r="H56" s="1"/>
      <c r="I56" s="1"/>
      <c r="J56" s="1"/>
      <c r="K56" s="1"/>
      <c r="L56" s="1"/>
      <c r="M56" s="1"/>
      <c r="N56" s="1"/>
      <c r="O56" s="1"/>
    </row>
    <row r="57" spans="1:15" ht="12">
      <c r="A57" s="1"/>
      <c r="B57" s="1"/>
      <c r="C57" s="1"/>
      <c r="D57" s="1"/>
      <c r="E57" s="1"/>
      <c r="F57" s="1"/>
      <c r="G57" s="1"/>
      <c r="H57" s="1"/>
      <c r="I57" s="1"/>
      <c r="J57" s="1"/>
      <c r="K57" s="1"/>
      <c r="L57" s="1"/>
      <c r="M57" s="1"/>
      <c r="N57" s="1"/>
      <c r="O57" s="1"/>
    </row>
    <row r="58" spans="1:15" ht="12">
      <c r="A58" s="1"/>
      <c r="B58" s="1"/>
      <c r="C58" s="1"/>
      <c r="D58" s="1"/>
      <c r="E58" s="1"/>
      <c r="F58" s="1"/>
      <c r="G58" s="1"/>
      <c r="H58" s="1"/>
      <c r="I58" s="1"/>
      <c r="J58" s="1"/>
      <c r="K58" s="1"/>
      <c r="L58" s="1"/>
      <c r="M58" s="1"/>
      <c r="N58" s="1"/>
      <c r="O58" s="1"/>
    </row>
    <row r="59" spans="1:15" ht="12">
      <c r="A59" s="1"/>
      <c r="B59" s="1"/>
      <c r="C59" s="1"/>
      <c r="D59" s="1"/>
      <c r="E59" s="1"/>
      <c r="F59" s="1"/>
      <c r="G59" s="1"/>
      <c r="H59" s="1"/>
      <c r="I59" s="1"/>
      <c r="J59" s="1"/>
      <c r="K59" s="1"/>
      <c r="L59" s="1"/>
      <c r="M59" s="1"/>
      <c r="N59" s="1"/>
      <c r="O59" s="1"/>
    </row>
    <row r="60" spans="1:15" ht="12">
      <c r="A60" s="1"/>
      <c r="B60" s="1"/>
      <c r="C60" s="1"/>
      <c r="D60" s="1"/>
      <c r="E60" s="1"/>
      <c r="F60" s="1"/>
      <c r="G60" s="1"/>
      <c r="H60" s="1"/>
      <c r="I60" s="1"/>
      <c r="J60" s="1"/>
      <c r="K60" s="1"/>
      <c r="L60" s="1"/>
      <c r="M60" s="1"/>
      <c r="N60" s="1"/>
      <c r="O60" s="1"/>
    </row>
    <row r="61" spans="1:15" ht="12">
      <c r="A61" s="1"/>
      <c r="B61" s="1"/>
      <c r="C61" s="1"/>
      <c r="D61" s="1"/>
      <c r="E61" s="1"/>
      <c r="F61" s="1"/>
      <c r="G61" s="1"/>
      <c r="H61" s="1"/>
      <c r="I61" s="1"/>
      <c r="J61" s="1"/>
      <c r="K61" s="1"/>
      <c r="L61" s="1"/>
      <c r="M61" s="1"/>
      <c r="N61" s="1"/>
      <c r="O61" s="1"/>
    </row>
    <row r="62" spans="1:15" ht="12">
      <c r="A62" s="1"/>
      <c r="B62" s="1"/>
      <c r="C62" s="1"/>
      <c r="D62" s="1"/>
      <c r="E62" s="1"/>
      <c r="F62" s="1"/>
      <c r="G62" s="1"/>
      <c r="H62" s="1"/>
      <c r="I62" s="1"/>
      <c r="J62" s="1"/>
      <c r="K62" s="1"/>
      <c r="L62" s="1"/>
      <c r="M62" s="1"/>
      <c r="N62" s="1"/>
      <c r="O62" s="1"/>
    </row>
    <row r="63" spans="1:15" ht="12">
      <c r="A63" s="1"/>
      <c r="B63" s="1"/>
      <c r="C63" s="1"/>
      <c r="D63" s="1"/>
      <c r="E63" s="1"/>
      <c r="F63" s="1"/>
      <c r="G63" s="1"/>
      <c r="H63" s="1"/>
      <c r="I63" s="1"/>
      <c r="J63" s="1"/>
      <c r="K63" s="1"/>
      <c r="L63" s="1"/>
      <c r="M63" s="1"/>
      <c r="N63" s="1"/>
      <c r="O63" s="1"/>
    </row>
  </sheetData>
  <sheetProtection algorithmName="SHA-512" hashValue="0nDHYS++f8MeedAgHolUs1AZiSaoJNKsC2BDWsL5df0oQKgfN7PsuvCmAoQe6v1TFvhQnPQWKVWFdyZCYtYN0w==" saltValue="ElVzXi7Q77lsd1VDU0RzcQ==" spinCount="100000" sheet="1" objects="1" scenarios="1"/>
  <mergeCells count="2">
    <mergeCell ref="B2:O2"/>
    <mergeCell ref="M6:N6"/>
  </mergeCells>
  <pageMargins left="0.70866141732283472" right="0.70866141732283472" top="0.74803149606299213" bottom="0.74803149606299213" header="0.31496062992125984" footer="0.31496062992125984"/>
  <pageSetup paperSize="8" scale="145"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4FBA-1C11-4C23-8506-6A5460F34F1D}">
  <sheetPr codeName="Sheet9">
    <tabColor theme="5" tint="0.79998168889431442"/>
    <pageSetUpPr fitToPage="1"/>
  </sheetPr>
  <dimension ref="A1:I69"/>
  <sheetViews>
    <sheetView showGridLines="0" zoomScaleNormal="100" zoomScaleSheetLayoutView="100" workbookViewId="0"/>
  </sheetViews>
  <sheetFormatPr defaultColWidth="9" defaultRowHeight="12.75" customHeight="1"/>
  <cols>
    <col min="1" max="1" width="3.453125" customWidth="1"/>
    <col min="2" max="2" width="109.453125" customWidth="1"/>
    <col min="3" max="6" width="21.1796875" customWidth="1"/>
    <col min="7" max="7" width="9" customWidth="1"/>
  </cols>
  <sheetData>
    <row r="1" spans="1:9" ht="13.4" customHeight="1">
      <c r="A1" s="1"/>
      <c r="B1" s="1"/>
      <c r="C1" s="1"/>
      <c r="D1" s="1"/>
      <c r="E1" s="1"/>
    </row>
    <row r="2" spans="1:9" ht="12">
      <c r="A2" s="1"/>
      <c r="B2" s="1"/>
      <c r="C2" s="32"/>
      <c r="F2" s="103" t="s">
        <v>0</v>
      </c>
    </row>
    <row r="3" spans="1:9" ht="12.5">
      <c r="A3" s="1"/>
      <c r="B3" s="1"/>
      <c r="C3" s="3"/>
      <c r="D3" s="1"/>
      <c r="E3" s="1"/>
    </row>
    <row r="4" spans="1:9" ht="28" customHeight="1">
      <c r="A4" s="1"/>
      <c r="B4" s="1"/>
      <c r="C4" s="1"/>
      <c r="D4" s="1"/>
      <c r="E4" s="1"/>
    </row>
    <row r="5" spans="1:9" ht="20">
      <c r="A5" s="1"/>
      <c r="B5" s="16" t="s">
        <v>419</v>
      </c>
      <c r="C5" s="10"/>
      <c r="D5" s="10"/>
      <c r="E5" s="10"/>
    </row>
    <row r="6" spans="1:9" ht="12">
      <c r="A6" s="1"/>
      <c r="B6" s="20"/>
      <c r="C6" s="10"/>
      <c r="D6" s="10"/>
      <c r="E6" s="10"/>
    </row>
    <row r="7" spans="1:9" ht="14.15" customHeight="1">
      <c r="A7" s="1"/>
      <c r="B7" s="184" t="s">
        <v>2779</v>
      </c>
      <c r="C7" s="16"/>
      <c r="D7" s="10"/>
      <c r="E7" s="10"/>
      <c r="F7" s="1"/>
      <c r="G7" s="1"/>
      <c r="H7" s="1"/>
      <c r="I7" s="1"/>
    </row>
    <row r="8" spans="1:9" ht="12">
      <c r="A8" s="1"/>
      <c r="B8" s="10"/>
      <c r="C8" s="10"/>
      <c r="D8" s="10"/>
      <c r="E8" s="10"/>
    </row>
    <row r="9" spans="1:9" ht="56.25" customHeight="1">
      <c r="A9" s="1"/>
      <c r="B9" s="1086" t="s">
        <v>2478</v>
      </c>
      <c r="C9" s="1086"/>
      <c r="D9" s="1086"/>
      <c r="E9" s="1086"/>
      <c r="F9" s="1086"/>
    </row>
    <row r="10" spans="1:9" ht="12">
      <c r="A10" s="1"/>
      <c r="B10" s="10"/>
      <c r="C10" s="10"/>
      <c r="D10" s="10"/>
      <c r="E10" s="10"/>
    </row>
    <row r="11" spans="1:9" ht="15.5">
      <c r="A11" s="1"/>
      <c r="B11" s="379" t="s">
        <v>420</v>
      </c>
      <c r="C11" s="358"/>
      <c r="D11" s="358"/>
      <c r="E11" s="173"/>
    </row>
    <row r="12" spans="1:9" ht="12">
      <c r="A12" s="1"/>
      <c r="B12" s="13"/>
      <c r="C12" s="10"/>
      <c r="D12" s="10"/>
      <c r="E12" s="10"/>
    </row>
    <row r="13" spans="1:9" ht="12.5" thickBot="1">
      <c r="A13" s="1"/>
      <c r="B13" s="35" t="s">
        <v>421</v>
      </c>
      <c r="C13" s="36" t="s">
        <v>238</v>
      </c>
      <c r="D13" s="36" t="s">
        <v>239</v>
      </c>
      <c r="E13" s="36" t="s">
        <v>240</v>
      </c>
      <c r="F13" s="36" t="s">
        <v>241</v>
      </c>
      <c r="G13" s="1"/>
    </row>
    <row r="14" spans="1:9" s="51" customFormat="1" ht="15.75" customHeight="1" thickTop="1">
      <c r="A14" s="65"/>
      <c r="B14" s="9" t="s">
        <v>422</v>
      </c>
      <c r="C14" s="347">
        <v>100</v>
      </c>
      <c r="D14" s="41">
        <v>100</v>
      </c>
      <c r="E14" s="41">
        <v>100</v>
      </c>
      <c r="F14" s="240">
        <v>100</v>
      </c>
      <c r="G14" s="65"/>
    </row>
    <row r="15" spans="1:9" s="51" customFormat="1" ht="15.75" customHeight="1">
      <c r="A15" s="65"/>
      <c r="B15" s="9" t="s">
        <v>423</v>
      </c>
      <c r="C15" s="347">
        <v>100</v>
      </c>
      <c r="D15" s="41">
        <v>100</v>
      </c>
      <c r="E15" s="41">
        <v>100</v>
      </c>
      <c r="F15" s="240">
        <v>100</v>
      </c>
      <c r="G15" s="65"/>
    </row>
    <row r="16" spans="1:9" s="51" customFormat="1" ht="15.75" customHeight="1" thickBot="1">
      <c r="A16" s="65"/>
      <c r="B16" s="44" t="s">
        <v>2137</v>
      </c>
      <c r="C16" s="357">
        <v>100</v>
      </c>
      <c r="D16" s="143">
        <v>100</v>
      </c>
      <c r="E16" s="143">
        <v>100</v>
      </c>
      <c r="F16" s="223">
        <v>100</v>
      </c>
      <c r="G16" s="65"/>
    </row>
    <row r="17" spans="1:7" ht="7.5" customHeight="1">
      <c r="A17" s="1"/>
      <c r="B17" s="30"/>
      <c r="E17" s="1"/>
    </row>
    <row r="18" spans="1:7" ht="14">
      <c r="A18" s="1"/>
      <c r="B18" s="1127"/>
      <c r="C18" s="1127"/>
      <c r="D18" s="1127"/>
      <c r="E18" s="173"/>
      <c r="F18" s="10"/>
    </row>
    <row r="19" spans="1:7" ht="12.5" thickBot="1">
      <c r="A19" s="1"/>
      <c r="B19" s="35" t="s">
        <v>424</v>
      </c>
      <c r="C19" s="36" t="s">
        <v>238</v>
      </c>
      <c r="D19" s="36" t="s">
        <v>239</v>
      </c>
      <c r="E19" s="36" t="s">
        <v>240</v>
      </c>
      <c r="F19" s="36" t="s">
        <v>241</v>
      </c>
      <c r="G19" s="10"/>
    </row>
    <row r="20" spans="1:7" s="51" customFormat="1" ht="15" customHeight="1" thickTop="1">
      <c r="A20" s="65"/>
      <c r="B20" s="42" t="s">
        <v>425</v>
      </c>
      <c r="C20" s="755" t="s">
        <v>87</v>
      </c>
      <c r="D20" s="347" t="s">
        <v>87</v>
      </c>
      <c r="E20" s="347" t="s">
        <v>87</v>
      </c>
      <c r="F20" s="347" t="s">
        <v>87</v>
      </c>
      <c r="G20" s="30"/>
    </row>
    <row r="21" spans="1:7" s="51" customFormat="1" ht="15.75" customHeight="1" thickBot="1">
      <c r="A21" s="65"/>
      <c r="B21" s="37" t="s">
        <v>426</v>
      </c>
      <c r="C21" s="756" t="s">
        <v>87</v>
      </c>
      <c r="D21" s="357" t="s">
        <v>87</v>
      </c>
      <c r="E21" s="357" t="s">
        <v>87</v>
      </c>
      <c r="F21" s="348" t="s">
        <v>87</v>
      </c>
      <c r="G21" s="30"/>
    </row>
    <row r="22" spans="1:7" ht="7.5" customHeight="1">
      <c r="A22" s="1"/>
      <c r="B22" s="241"/>
      <c r="C22" s="242"/>
      <c r="D22" s="242"/>
      <c r="E22" s="10"/>
      <c r="F22" s="10"/>
    </row>
    <row r="23" spans="1:7" ht="13.5" customHeight="1">
      <c r="A23" s="1"/>
      <c r="B23" s="212"/>
      <c r="C23" s="203"/>
      <c r="D23" s="203"/>
      <c r="E23" s="10"/>
      <c r="F23" s="10"/>
    </row>
    <row r="24" spans="1:7" ht="14.5" thickBot="1">
      <c r="A24" s="1"/>
      <c r="B24" s="35" t="s">
        <v>427</v>
      </c>
      <c r="C24" s="244" t="s">
        <v>238</v>
      </c>
      <c r="D24" s="244" t="s">
        <v>239</v>
      </c>
      <c r="E24" s="36" t="s">
        <v>240</v>
      </c>
      <c r="F24" s="36" t="s">
        <v>241</v>
      </c>
      <c r="G24" s="10"/>
    </row>
    <row r="25" spans="1:7" s="51" customFormat="1" ht="15" customHeight="1" thickTop="1" thickBot="1">
      <c r="A25" s="65"/>
      <c r="B25" s="37" t="s">
        <v>428</v>
      </c>
      <c r="C25" s="144" t="s">
        <v>87</v>
      </c>
      <c r="D25" s="144" t="s">
        <v>87</v>
      </c>
      <c r="E25" s="143">
        <v>2</v>
      </c>
      <c r="F25" s="223">
        <v>1</v>
      </c>
      <c r="G25" s="30"/>
    </row>
    <row r="26" spans="1:7" ht="4.5" customHeight="1">
      <c r="A26" s="1"/>
      <c r="B26" s="28"/>
      <c r="C26" s="248"/>
      <c r="D26" s="249"/>
      <c r="E26" s="10"/>
      <c r="F26" s="10"/>
    </row>
    <row r="27" spans="1:7" ht="13.5" customHeight="1">
      <c r="A27" s="1"/>
      <c r="B27" s="1111" t="s">
        <v>429</v>
      </c>
      <c r="C27" s="1111"/>
      <c r="D27" s="1111"/>
      <c r="E27" s="1111"/>
      <c r="F27" s="10"/>
    </row>
    <row r="28" spans="1:7" ht="14">
      <c r="A28" s="1"/>
      <c r="B28" s="200"/>
      <c r="C28" s="200"/>
      <c r="D28" s="200"/>
      <c r="E28" s="200"/>
      <c r="F28" s="10"/>
    </row>
    <row r="29" spans="1:7" ht="14">
      <c r="A29" s="1"/>
      <c r="B29" s="327"/>
      <c r="C29" s="1015" t="s">
        <v>238</v>
      </c>
      <c r="D29" s="1015" t="s">
        <v>238</v>
      </c>
      <c r="E29" s="1015" t="s">
        <v>239</v>
      </c>
      <c r="F29" s="1015" t="s">
        <v>240</v>
      </c>
    </row>
    <row r="30" spans="1:7" ht="12.5" thickBot="1">
      <c r="A30" s="1"/>
      <c r="B30" s="250" t="s">
        <v>430</v>
      </c>
      <c r="C30" s="1016" t="s">
        <v>431</v>
      </c>
      <c r="D30" s="1016" t="s">
        <v>432</v>
      </c>
      <c r="E30" s="251" t="s">
        <v>431</v>
      </c>
      <c r="F30" s="251" t="s">
        <v>431</v>
      </c>
    </row>
    <row r="31" spans="1:7" s="51" customFormat="1" ht="14.25" customHeight="1" thickTop="1">
      <c r="A31" s="65"/>
      <c r="B31" s="42" t="s">
        <v>433</v>
      </c>
      <c r="C31" s="1038">
        <v>11</v>
      </c>
      <c r="D31" s="1039">
        <v>100</v>
      </c>
      <c r="E31" s="1040">
        <v>22</v>
      </c>
      <c r="F31" s="1041">
        <v>63</v>
      </c>
    </row>
    <row r="32" spans="1:7" s="51" customFormat="1" ht="14.25" customHeight="1">
      <c r="A32" s="65"/>
      <c r="B32" s="42" t="s">
        <v>434</v>
      </c>
      <c r="C32" s="1038">
        <v>71</v>
      </c>
      <c r="D32" s="1039">
        <v>99</v>
      </c>
      <c r="E32" s="1040">
        <v>55</v>
      </c>
      <c r="F32" s="1041">
        <v>144</v>
      </c>
    </row>
    <row r="33" spans="1:7" s="51" customFormat="1" ht="14.25" customHeight="1">
      <c r="A33" s="65"/>
      <c r="B33" s="42" t="s">
        <v>435</v>
      </c>
      <c r="C33" s="1038">
        <v>20</v>
      </c>
      <c r="D33" s="1039">
        <v>95</v>
      </c>
      <c r="E33" s="1040">
        <v>21</v>
      </c>
      <c r="F33" s="1041">
        <v>34</v>
      </c>
    </row>
    <row r="34" spans="1:7" s="51" customFormat="1" ht="14.25" customHeight="1">
      <c r="A34" s="65"/>
      <c r="B34" s="42" t="s">
        <v>436</v>
      </c>
      <c r="C34" s="1038" t="s">
        <v>87</v>
      </c>
      <c r="D34" s="1039" t="s">
        <v>87</v>
      </c>
      <c r="E34" s="1040">
        <v>4</v>
      </c>
      <c r="F34" s="1041">
        <v>43</v>
      </c>
    </row>
    <row r="35" spans="1:7" s="51" customFormat="1" ht="14.25" customHeight="1">
      <c r="A35" s="65"/>
      <c r="B35" s="42" t="s">
        <v>437</v>
      </c>
      <c r="C35" s="1038">
        <v>2</v>
      </c>
      <c r="D35" s="1039">
        <v>100</v>
      </c>
      <c r="E35" s="1040">
        <v>2</v>
      </c>
      <c r="F35" s="1041">
        <v>9</v>
      </c>
    </row>
    <row r="36" spans="1:7" s="51" customFormat="1" ht="14.25" customHeight="1">
      <c r="A36" s="65"/>
      <c r="B36" s="42" t="s">
        <v>438</v>
      </c>
      <c r="C36" s="1038">
        <v>4</v>
      </c>
      <c r="D36" s="1039">
        <v>75</v>
      </c>
      <c r="E36" s="1040">
        <v>5</v>
      </c>
      <c r="F36" s="1041">
        <v>27</v>
      </c>
    </row>
    <row r="37" spans="1:7" s="51" customFormat="1" ht="14.25" customHeight="1" thickBot="1">
      <c r="A37" s="65"/>
      <c r="B37" s="43" t="s">
        <v>439</v>
      </c>
      <c r="C37" s="1038">
        <v>16</v>
      </c>
      <c r="D37" s="1039">
        <v>63</v>
      </c>
      <c r="E37" s="1040">
        <v>11</v>
      </c>
      <c r="F37" s="1041">
        <v>23</v>
      </c>
    </row>
    <row r="38" spans="1:7" s="51" customFormat="1" ht="14.25" customHeight="1" thickBot="1">
      <c r="A38" s="65"/>
      <c r="B38" s="48" t="s">
        <v>330</v>
      </c>
      <c r="C38" s="1042">
        <v>124</v>
      </c>
      <c r="D38" s="1043">
        <v>93</v>
      </c>
      <c r="E38" s="1044">
        <v>120</v>
      </c>
      <c r="F38" s="1045">
        <v>343</v>
      </c>
    </row>
    <row r="39" spans="1:7" ht="6.75" customHeight="1">
      <c r="A39" s="1"/>
      <c r="B39" s="13"/>
      <c r="C39" s="31"/>
      <c r="D39" s="31"/>
      <c r="E39" s="10"/>
      <c r="F39" s="10"/>
    </row>
    <row r="40" spans="1:7" ht="12">
      <c r="A40" s="1"/>
      <c r="B40" s="1111" t="s">
        <v>440</v>
      </c>
      <c r="C40" s="1128"/>
      <c r="D40" s="1128"/>
      <c r="E40" s="1128"/>
      <c r="F40" s="1128"/>
    </row>
    <row r="41" spans="1:7" ht="14">
      <c r="A41" s="1"/>
      <c r="B41" s="200"/>
      <c r="C41" s="200"/>
      <c r="D41" s="200"/>
      <c r="E41" s="200"/>
      <c r="F41" s="10"/>
    </row>
    <row r="42" spans="1:7" ht="14.5" thickBot="1">
      <c r="A42" s="1"/>
      <c r="B42" s="35" t="s">
        <v>441</v>
      </c>
      <c r="C42" s="36" t="s">
        <v>238</v>
      </c>
      <c r="D42" s="36" t="s">
        <v>239</v>
      </c>
      <c r="E42" s="36" t="s">
        <v>240</v>
      </c>
      <c r="F42" s="200"/>
      <c r="G42" s="10"/>
    </row>
    <row r="43" spans="1:7" s="51" customFormat="1" ht="14.5" thickTop="1">
      <c r="A43" s="65"/>
      <c r="B43" s="42" t="s">
        <v>442</v>
      </c>
      <c r="C43" s="1038">
        <v>6</v>
      </c>
      <c r="D43" s="1040">
        <v>1</v>
      </c>
      <c r="E43" s="1040">
        <v>5</v>
      </c>
      <c r="F43" s="200"/>
      <c r="G43" s="30"/>
    </row>
    <row r="44" spans="1:7" s="51" customFormat="1" ht="14.5" thickBot="1">
      <c r="A44" s="65"/>
      <c r="B44" s="37" t="s">
        <v>443</v>
      </c>
      <c r="C44" s="719" t="s">
        <v>444</v>
      </c>
      <c r="D44" s="73">
        <v>0.3</v>
      </c>
      <c r="E44" s="73">
        <v>1.3</v>
      </c>
      <c r="F44" s="200"/>
      <c r="G44" s="30"/>
    </row>
    <row r="45" spans="1:7" ht="8.25" customHeight="1">
      <c r="A45" s="1"/>
      <c r="B45" s="10"/>
      <c r="C45" s="10"/>
      <c r="D45" s="10"/>
      <c r="E45" s="200"/>
      <c r="F45" s="10"/>
    </row>
    <row r="46" spans="1:7" ht="25.5" customHeight="1">
      <c r="A46" s="1"/>
      <c r="B46" s="1085" t="s">
        <v>2224</v>
      </c>
      <c r="C46" s="1085"/>
      <c r="D46" s="1085"/>
      <c r="E46" s="1085"/>
      <c r="F46" s="10"/>
    </row>
    <row r="47" spans="1:7" ht="14">
      <c r="A47" s="1"/>
      <c r="B47" s="532"/>
      <c r="C47" s="532"/>
      <c r="D47" s="532"/>
      <c r="E47" s="200"/>
      <c r="F47" s="10"/>
    </row>
    <row r="48" spans="1:7" ht="15.5">
      <c r="A48" s="1"/>
      <c r="B48" s="379" t="s">
        <v>445</v>
      </c>
      <c r="C48" s="358"/>
      <c r="D48" s="358"/>
      <c r="E48" s="200"/>
      <c r="F48" s="10"/>
    </row>
    <row r="49" spans="1:7" ht="14">
      <c r="A49" s="1"/>
      <c r="B49" s="200"/>
      <c r="C49" s="200"/>
      <c r="D49" s="200"/>
      <c r="E49" s="200"/>
      <c r="F49" s="10"/>
    </row>
    <row r="50" spans="1:7" ht="14.5" thickBot="1">
      <c r="A50" s="1"/>
      <c r="B50" s="35" t="s">
        <v>2732</v>
      </c>
      <c r="C50" s="258" t="s">
        <v>238</v>
      </c>
      <c r="D50" s="36" t="s">
        <v>239</v>
      </c>
      <c r="E50" s="36" t="s">
        <v>240</v>
      </c>
      <c r="F50" s="200"/>
      <c r="G50" s="10"/>
    </row>
    <row r="51" spans="1:7" s="51" customFormat="1" ht="15" thickTop="1" thickBot="1">
      <c r="A51" s="65"/>
      <c r="B51" s="589" t="s">
        <v>2733</v>
      </c>
      <c r="C51" s="757">
        <v>4</v>
      </c>
      <c r="D51" s="1046">
        <v>4</v>
      </c>
      <c r="E51" s="1046">
        <v>4</v>
      </c>
      <c r="F51" s="200"/>
      <c r="G51" s="30"/>
    </row>
    <row r="52" spans="1:7" ht="6" customHeight="1">
      <c r="A52" s="1"/>
      <c r="B52" s="68"/>
      <c r="C52" s="252"/>
      <c r="D52" s="252"/>
      <c r="E52" s="200"/>
      <c r="F52" s="10"/>
    </row>
    <row r="53" spans="1:7" ht="14">
      <c r="A53" s="1"/>
      <c r="B53" s="1111" t="s">
        <v>2734</v>
      </c>
      <c r="C53" s="1111"/>
      <c r="D53" s="1111"/>
      <c r="E53" s="200"/>
      <c r="F53" s="10"/>
    </row>
    <row r="54" spans="1:7" ht="14">
      <c r="A54" s="1"/>
      <c r="B54" s="68"/>
      <c r="C54" s="252"/>
      <c r="D54" s="252"/>
      <c r="E54" s="200"/>
      <c r="F54" s="10"/>
    </row>
    <row r="55" spans="1:7" ht="14.5" thickBot="1">
      <c r="A55" s="1"/>
      <c r="B55" s="253" t="s">
        <v>446</v>
      </c>
      <c r="C55" s="359" t="s">
        <v>238</v>
      </c>
      <c r="D55" s="36" t="s">
        <v>239</v>
      </c>
      <c r="E55" s="36" t="s">
        <v>240</v>
      </c>
      <c r="F55" s="200"/>
      <c r="G55" s="10"/>
    </row>
    <row r="56" spans="1:7" s="51" customFormat="1" ht="17.25" customHeight="1" thickTop="1">
      <c r="A56" s="65"/>
      <c r="B56" s="354" t="s">
        <v>447</v>
      </c>
      <c r="C56" s="842">
        <v>2</v>
      </c>
      <c r="D56" s="1037" t="s">
        <v>253</v>
      </c>
      <c r="E56" s="1037" t="s">
        <v>253</v>
      </c>
      <c r="F56" s="758"/>
      <c r="G56" s="30"/>
    </row>
    <row r="57" spans="1:7" s="51" customFormat="1" ht="17.25" customHeight="1" thickBot="1">
      <c r="A57" s="65"/>
      <c r="B57" s="355" t="s">
        <v>448</v>
      </c>
      <c r="C57" s="843">
        <v>22.2</v>
      </c>
      <c r="D57" s="841" t="s">
        <v>449</v>
      </c>
      <c r="E57" s="841" t="s">
        <v>449</v>
      </c>
      <c r="F57" s="840"/>
      <c r="G57" s="30"/>
    </row>
    <row r="58" spans="1:7" ht="6.75" customHeight="1">
      <c r="A58" s="1"/>
      <c r="B58" s="356"/>
      <c r="D58" s="200"/>
      <c r="E58" s="200"/>
      <c r="F58" s="10"/>
    </row>
    <row r="59" spans="1:7" ht="54" customHeight="1">
      <c r="A59" s="1"/>
      <c r="B59" s="1111" t="s">
        <v>2817</v>
      </c>
      <c r="C59" s="1111"/>
      <c r="D59" s="1111"/>
      <c r="E59" s="1111"/>
      <c r="F59" s="10"/>
    </row>
    <row r="60" spans="1:7" ht="14">
      <c r="A60" s="1"/>
      <c r="B60" s="39"/>
      <c r="C60" s="159"/>
      <c r="D60" s="39"/>
      <c r="E60" s="200"/>
      <c r="F60" s="10"/>
    </row>
    <row r="61" spans="1:7" ht="15.75" customHeight="1" thickBot="1">
      <c r="A61" s="1"/>
      <c r="B61" s="243" t="s">
        <v>450</v>
      </c>
      <c r="C61" s="360" t="s">
        <v>238</v>
      </c>
      <c r="D61" s="244" t="s">
        <v>239</v>
      </c>
      <c r="E61" s="244" t="s">
        <v>240</v>
      </c>
      <c r="F61" s="244" t="s">
        <v>241</v>
      </c>
      <c r="G61" s="10"/>
    </row>
    <row r="62" spans="1:7" s="51" customFormat="1" ht="17.25" customHeight="1" thickTop="1" thickBot="1">
      <c r="A62" s="65"/>
      <c r="B62" s="245" t="s">
        <v>451</v>
      </c>
      <c r="C62" s="144" t="s">
        <v>87</v>
      </c>
      <c r="D62" s="144" t="s">
        <v>87</v>
      </c>
      <c r="E62" s="144" t="s">
        <v>87</v>
      </c>
      <c r="F62" s="144" t="s">
        <v>87</v>
      </c>
      <c r="G62" s="30"/>
    </row>
    <row r="63" spans="1:7" ht="3.75" customHeight="1">
      <c r="A63" s="1"/>
      <c r="B63" s="246"/>
      <c r="C63" s="247"/>
      <c r="D63" s="247"/>
      <c r="E63" s="10"/>
      <c r="F63" s="10"/>
    </row>
    <row r="64" spans="1:7" ht="23.25" customHeight="1">
      <c r="A64" s="1"/>
      <c r="B64" s="1129" t="s">
        <v>2225</v>
      </c>
      <c r="C64" s="1129"/>
      <c r="D64" s="1129"/>
      <c r="E64" s="1129"/>
      <c r="F64" s="1129"/>
    </row>
    <row r="65" spans="1:7" ht="12">
      <c r="A65" s="1"/>
      <c r="B65" s="297"/>
      <c r="C65" s="297"/>
      <c r="D65" s="297"/>
      <c r="E65" s="297"/>
      <c r="F65" s="10"/>
    </row>
    <row r="66" spans="1:7" ht="12.75" customHeight="1" thickBot="1">
      <c r="B66" s="35" t="s">
        <v>452</v>
      </c>
      <c r="C66" s="251" t="s">
        <v>238</v>
      </c>
      <c r="D66" s="251" t="s">
        <v>239</v>
      </c>
      <c r="E66" s="251" t="s">
        <v>240</v>
      </c>
      <c r="F66" s="173"/>
      <c r="G66" s="10"/>
    </row>
    <row r="67" spans="1:7" s="51" customFormat="1" ht="16.5" customHeight="1" thickTop="1" thickBot="1">
      <c r="B67" s="44" t="s">
        <v>2735</v>
      </c>
      <c r="C67" s="357">
        <v>913</v>
      </c>
      <c r="D67" s="143">
        <v>719</v>
      </c>
      <c r="E67" s="143">
        <v>588</v>
      </c>
      <c r="F67" s="30"/>
      <c r="G67" s="30"/>
    </row>
    <row r="68" spans="1:7" ht="6.75" customHeight="1"/>
    <row r="69" spans="1:7" ht="12.75" customHeight="1">
      <c r="B69" s="1111" t="s">
        <v>2816</v>
      </c>
      <c r="C69" s="1111"/>
      <c r="D69" s="1111"/>
      <c r="E69" s="1111"/>
      <c r="F69" s="1111"/>
    </row>
  </sheetData>
  <sheetProtection algorithmName="SHA-512" hashValue="Mk16s7SaVxGZWOaJ2cGdQBMRoSJWjSPAT9BuWHLHQ60U5hOEMIgttohBwiJGbNzg4l1oZumf8lfOnpmDqdDHlA==" saltValue="fYQUFgNHOgTQIF+uWanPyQ==" spinCount="100000" sheet="1" objects="1" scenarios="1"/>
  <mergeCells count="9">
    <mergeCell ref="B69:F69"/>
    <mergeCell ref="B9:F9"/>
    <mergeCell ref="B53:D53"/>
    <mergeCell ref="B18:D18"/>
    <mergeCell ref="B27:E27"/>
    <mergeCell ref="B40:F40"/>
    <mergeCell ref="B64:F64"/>
    <mergeCell ref="B46:E46"/>
    <mergeCell ref="B59:E59"/>
  </mergeCells>
  <phoneticPr fontId="35" type="noConversion"/>
  <pageMargins left="0.7" right="0.7" top="0.75" bottom="0.75" header="0.3" footer="0.3"/>
  <pageSetup paperSize="8" scale="71" orientation="portrait" r:id="rId1"/>
  <colBreaks count="1" manualBreakCount="1">
    <brk id="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D613F-EBB4-48F9-8854-F5DA023CD7D1}">
  <sheetPr codeName="Sheet8">
    <tabColor theme="5" tint="0.79998168889431442"/>
    <pageSetUpPr fitToPage="1"/>
  </sheetPr>
  <dimension ref="A1:I83"/>
  <sheetViews>
    <sheetView showGridLines="0" zoomScaleNormal="100" zoomScaleSheetLayoutView="100" workbookViewId="0"/>
  </sheetViews>
  <sheetFormatPr defaultColWidth="9" defaultRowHeight="12.75" customHeight="1"/>
  <cols>
    <col min="1" max="1" width="3.453125" customWidth="1"/>
    <col min="2" max="2" width="72.1796875" customWidth="1"/>
    <col min="3" max="7" width="12.1796875" customWidth="1"/>
    <col min="8" max="8" width="9" customWidth="1"/>
  </cols>
  <sheetData>
    <row r="1" spans="1:9" ht="13.4" customHeight="1">
      <c r="A1" s="1"/>
      <c r="B1" s="1"/>
      <c r="C1" s="1"/>
      <c r="D1" s="1"/>
      <c r="E1" s="1"/>
      <c r="F1" s="1"/>
      <c r="G1" s="1"/>
    </row>
    <row r="2" spans="1:9" ht="12">
      <c r="A2" s="1"/>
      <c r="B2" s="1"/>
      <c r="C2" s="1"/>
      <c r="D2" s="2"/>
      <c r="E2" s="1"/>
      <c r="F2" s="1"/>
      <c r="G2" s="103" t="s">
        <v>0</v>
      </c>
    </row>
    <row r="3" spans="1:9" ht="12">
      <c r="A3" s="1"/>
      <c r="B3" s="1"/>
      <c r="C3" s="1"/>
      <c r="D3" s="1"/>
      <c r="E3" s="1"/>
      <c r="F3" s="1"/>
      <c r="G3" s="1"/>
    </row>
    <row r="4" spans="1:9" ht="27" customHeight="1">
      <c r="A4" s="1"/>
      <c r="B4" s="1"/>
      <c r="C4" s="1"/>
      <c r="D4" s="1"/>
      <c r="E4" s="1"/>
      <c r="F4" s="1"/>
      <c r="G4" s="1"/>
    </row>
    <row r="5" spans="1:9" ht="20">
      <c r="A5" s="1"/>
      <c r="B5" s="16" t="s">
        <v>453</v>
      </c>
      <c r="C5" s="4"/>
      <c r="D5" s="10"/>
      <c r="E5" s="10"/>
      <c r="F5" s="10"/>
      <c r="G5" s="10"/>
    </row>
    <row r="6" spans="1:9" ht="12">
      <c r="A6" s="1"/>
      <c r="B6" s="10"/>
      <c r="C6" s="10"/>
      <c r="D6" s="10"/>
      <c r="E6" s="10"/>
      <c r="F6" s="10"/>
      <c r="G6" s="10"/>
    </row>
    <row r="7" spans="1:9" ht="14.15" customHeight="1">
      <c r="A7" s="1"/>
      <c r="B7" s="184" t="s">
        <v>2779</v>
      </c>
      <c r="C7" s="16"/>
      <c r="D7" s="10"/>
      <c r="E7" s="10"/>
      <c r="F7" s="10"/>
      <c r="G7" s="10"/>
      <c r="H7" s="1"/>
      <c r="I7" s="1"/>
    </row>
    <row r="8" spans="1:9" ht="14.15" customHeight="1">
      <c r="A8" s="1"/>
      <c r="B8" s="184"/>
      <c r="C8" s="16"/>
      <c r="D8" s="10"/>
      <c r="E8" s="10"/>
      <c r="F8" s="10"/>
      <c r="G8" s="10"/>
      <c r="H8" s="1"/>
      <c r="I8" s="1"/>
    </row>
    <row r="9" spans="1:9" ht="57.75" customHeight="1">
      <c r="A9" s="1"/>
      <c r="B9" s="1086" t="s">
        <v>2479</v>
      </c>
      <c r="C9" s="1086"/>
      <c r="D9" s="1086"/>
      <c r="E9" s="1086"/>
      <c r="F9" s="1086"/>
      <c r="G9" s="1086"/>
      <c r="H9" s="71"/>
    </row>
    <row r="10" spans="1:9" ht="12">
      <c r="A10" s="1"/>
      <c r="B10" s="93"/>
      <c r="C10" s="93"/>
      <c r="D10" s="93"/>
      <c r="E10" s="93"/>
      <c r="F10" s="93"/>
      <c r="G10" s="93"/>
    </row>
    <row r="11" spans="1:9" ht="16.5" customHeight="1">
      <c r="A11" s="1"/>
      <c r="B11" s="361" t="s">
        <v>454</v>
      </c>
      <c r="C11" s="10"/>
      <c r="D11" s="10"/>
      <c r="E11" s="10"/>
      <c r="F11" s="93"/>
      <c r="G11" s="93"/>
    </row>
    <row r="12" spans="1:9" ht="16.5" customHeight="1">
      <c r="A12" s="1"/>
      <c r="B12" s="70"/>
      <c r="C12" s="10"/>
      <c r="D12" s="10"/>
      <c r="E12" s="10"/>
      <c r="F12" s="93"/>
      <c r="G12" s="93"/>
    </row>
    <row r="13" spans="1:9" ht="16.5" customHeight="1" thickBot="1">
      <c r="A13" s="1"/>
      <c r="B13" s="35" t="s">
        <v>455</v>
      </c>
      <c r="C13" s="258" t="s">
        <v>238</v>
      </c>
      <c r="D13" s="36" t="s">
        <v>239</v>
      </c>
      <c r="E13" s="36" t="s">
        <v>240</v>
      </c>
      <c r="F13" s="36" t="s">
        <v>241</v>
      </c>
      <c r="G13" s="93"/>
      <c r="H13" s="93"/>
    </row>
    <row r="14" spans="1:9" s="51" customFormat="1" ht="14.25" customHeight="1" thickTop="1">
      <c r="A14" s="65"/>
      <c r="B14" s="42" t="s">
        <v>85</v>
      </c>
      <c r="C14" s="755">
        <v>6.8</v>
      </c>
      <c r="D14" s="57">
        <v>7.1</v>
      </c>
      <c r="E14" s="57">
        <v>5.0999999999999996</v>
      </c>
      <c r="F14" s="255">
        <v>7.4</v>
      </c>
      <c r="G14" s="865"/>
      <c r="H14" s="202"/>
    </row>
    <row r="15" spans="1:9" s="51" customFormat="1" ht="14.25" customHeight="1">
      <c r="A15" s="65"/>
      <c r="B15" s="42" t="s">
        <v>89</v>
      </c>
      <c r="C15" s="755">
        <v>4.8</v>
      </c>
      <c r="D15" s="57">
        <v>3.9</v>
      </c>
      <c r="E15" s="57">
        <v>3.3</v>
      </c>
      <c r="F15" s="255">
        <v>3.8</v>
      </c>
      <c r="G15" s="865"/>
      <c r="H15" s="202"/>
    </row>
    <row r="16" spans="1:9" s="51" customFormat="1" ht="14.25" customHeight="1">
      <c r="A16" s="65"/>
      <c r="B16" s="42" t="s">
        <v>98</v>
      </c>
      <c r="C16" s="755">
        <v>1.8</v>
      </c>
      <c r="D16" s="57">
        <v>1.6</v>
      </c>
      <c r="E16" s="57">
        <v>2.1</v>
      </c>
      <c r="F16" s="255">
        <v>1.7</v>
      </c>
      <c r="G16" s="864"/>
      <c r="H16" s="202"/>
    </row>
    <row r="17" spans="1:8" s="51" customFormat="1" ht="14.25" customHeight="1">
      <c r="A17" s="65"/>
      <c r="B17" s="42" t="s">
        <v>92</v>
      </c>
      <c r="C17" s="780">
        <v>13</v>
      </c>
      <c r="D17" s="57">
        <v>17.399999999999999</v>
      </c>
      <c r="E17" s="57">
        <v>10.7</v>
      </c>
      <c r="F17" s="255">
        <v>9.6999999999999993</v>
      </c>
      <c r="G17" s="865"/>
      <c r="H17" s="202"/>
    </row>
    <row r="18" spans="1:8" s="51" customFormat="1" ht="14.25" customHeight="1" thickBot="1">
      <c r="A18" s="65"/>
      <c r="B18" s="42" t="s">
        <v>104</v>
      </c>
      <c r="C18" s="755">
        <v>1.3</v>
      </c>
      <c r="D18" s="57">
        <v>1</v>
      </c>
      <c r="E18" s="57">
        <v>1</v>
      </c>
      <c r="F18" s="255">
        <v>1.8</v>
      </c>
      <c r="G18" s="865"/>
      <c r="H18" s="202"/>
    </row>
    <row r="19" spans="1:8" s="51" customFormat="1" ht="16.5" customHeight="1" thickBot="1">
      <c r="A19" s="65"/>
      <c r="B19" s="48" t="s">
        <v>330</v>
      </c>
      <c r="C19" s="781" t="s">
        <v>2217</v>
      </c>
      <c r="D19" s="349">
        <v>31.1</v>
      </c>
      <c r="E19" s="74">
        <v>22.2</v>
      </c>
      <c r="F19" s="256">
        <v>24.5</v>
      </c>
      <c r="G19" s="691"/>
      <c r="H19" s="202"/>
    </row>
    <row r="20" spans="1:8" s="51" customFormat="1" ht="12">
      <c r="A20" s="65"/>
      <c r="B20" s="692"/>
      <c r="C20" s="1131"/>
      <c r="D20" s="1131"/>
      <c r="E20" s="1131"/>
      <c r="F20" s="1131"/>
      <c r="G20" s="1131"/>
      <c r="H20" s="202"/>
    </row>
    <row r="21" spans="1:8" ht="35.25" customHeight="1">
      <c r="A21" s="1"/>
      <c r="B21" s="1085" t="s">
        <v>2730</v>
      </c>
      <c r="C21" s="1085"/>
      <c r="D21" s="1085"/>
      <c r="E21" s="1085"/>
      <c r="F21" s="1085"/>
      <c r="G21" s="93"/>
    </row>
    <row r="22" spans="1:8" ht="11.25" customHeight="1">
      <c r="A22" s="1"/>
      <c r="B22" s="93"/>
      <c r="C22" s="93"/>
      <c r="D22" s="93"/>
      <c r="E22" s="93"/>
      <c r="F22" s="93"/>
      <c r="G22" s="93"/>
    </row>
    <row r="23" spans="1:8" ht="16.5" customHeight="1">
      <c r="A23" s="1"/>
      <c r="B23" s="361" t="s">
        <v>456</v>
      </c>
      <c r="C23" s="93"/>
      <c r="D23" s="93"/>
      <c r="E23" s="93"/>
      <c r="F23" s="93"/>
      <c r="G23" s="93"/>
    </row>
    <row r="24" spans="1:8" ht="18" customHeight="1">
      <c r="A24" s="1"/>
      <c r="B24" s="320"/>
      <c r="C24" s="93"/>
      <c r="D24" s="93"/>
      <c r="E24" s="93"/>
      <c r="F24" s="93"/>
      <c r="G24" s="93"/>
    </row>
    <row r="25" spans="1:8" ht="16.5" customHeight="1" thickBot="1">
      <c r="A25" s="1"/>
      <c r="B25" s="35" t="s">
        <v>457</v>
      </c>
      <c r="C25" s="258" t="s">
        <v>238</v>
      </c>
      <c r="D25" s="93"/>
    </row>
    <row r="26" spans="1:8" ht="16.5" customHeight="1" thickTop="1" thickBot="1">
      <c r="A26" s="1"/>
      <c r="B26" s="332" t="s">
        <v>458</v>
      </c>
      <c r="C26" s="844">
        <v>83</v>
      </c>
      <c r="D26" s="93"/>
    </row>
    <row r="27" spans="1:8" ht="7.5" customHeight="1">
      <c r="A27" s="1"/>
      <c r="B27" s="68"/>
      <c r="C27" s="362"/>
      <c r="D27" s="93"/>
    </row>
    <row r="28" spans="1:8" ht="25.5" customHeight="1">
      <c r="A28" s="1"/>
      <c r="B28" s="1085" t="s">
        <v>459</v>
      </c>
      <c r="C28" s="1085"/>
      <c r="D28" s="1085"/>
      <c r="E28" s="1085"/>
      <c r="F28" s="1085"/>
    </row>
    <row r="29" spans="1:8" ht="16.5" customHeight="1">
      <c r="A29" s="1"/>
      <c r="B29" s="68"/>
      <c r="C29" s="362"/>
      <c r="D29" s="93"/>
    </row>
    <row r="30" spans="1:8" ht="16.5" customHeight="1" thickBot="1">
      <c r="A30" s="1"/>
      <c r="B30" s="35" t="s">
        <v>460</v>
      </c>
      <c r="C30" s="258" t="s">
        <v>238</v>
      </c>
      <c r="D30" s="93"/>
    </row>
    <row r="31" spans="1:8" s="51" customFormat="1" ht="16.5" customHeight="1" thickTop="1">
      <c r="A31" s="65"/>
      <c r="B31" s="1011" t="s">
        <v>461</v>
      </c>
      <c r="C31" s="1017">
        <v>3.1</v>
      </c>
      <c r="D31" s="1008"/>
      <c r="E31" s="1008"/>
      <c r="F31" s="1008"/>
      <c r="G31" s="1008"/>
    </row>
    <row r="32" spans="1:8" s="51" customFormat="1" ht="16.5" customHeight="1">
      <c r="A32" s="65"/>
      <c r="B32" s="1011" t="s">
        <v>462</v>
      </c>
      <c r="C32" s="1017">
        <v>2.2000000000000002</v>
      </c>
      <c r="D32" s="1008"/>
      <c r="E32" s="1008"/>
      <c r="F32" s="1008"/>
      <c r="G32" s="1008"/>
    </row>
    <row r="33" spans="1:7" s="51" customFormat="1" ht="16.5" customHeight="1" thickBot="1">
      <c r="A33" s="65"/>
      <c r="B33" s="1012" t="s">
        <v>463</v>
      </c>
      <c r="C33" s="1018">
        <v>1.6</v>
      </c>
      <c r="D33" s="1008"/>
      <c r="E33" s="1008"/>
      <c r="F33" s="1008"/>
      <c r="G33" s="1008"/>
    </row>
    <row r="34" spans="1:7" ht="10.5" customHeight="1">
      <c r="A34" s="1"/>
      <c r="B34" s="93"/>
      <c r="C34" s="93"/>
      <c r="D34" s="93"/>
      <c r="E34" s="93"/>
      <c r="F34" s="93"/>
      <c r="G34" s="93"/>
    </row>
    <row r="35" spans="1:7" ht="63" customHeight="1">
      <c r="A35" s="1"/>
      <c r="B35" s="1085" t="s">
        <v>464</v>
      </c>
      <c r="C35" s="1085"/>
      <c r="D35" s="1085"/>
      <c r="E35" s="1085"/>
      <c r="F35" s="1085"/>
      <c r="G35" s="93"/>
    </row>
    <row r="36" spans="1:7" ht="16.5" customHeight="1">
      <c r="A36" s="1"/>
      <c r="B36" s="363"/>
      <c r="C36" s="363"/>
      <c r="D36" s="363"/>
      <c r="E36" s="363"/>
      <c r="F36" s="363"/>
      <c r="G36" s="93"/>
    </row>
    <row r="37" spans="1:7" ht="16.5" customHeight="1" thickBot="1">
      <c r="A37" s="1"/>
      <c r="B37" s="35" t="s">
        <v>465</v>
      </c>
      <c r="C37" s="258" t="s">
        <v>238</v>
      </c>
      <c r="D37" s="363"/>
      <c r="E37" s="363"/>
      <c r="F37" s="363"/>
      <c r="G37" s="93"/>
    </row>
    <row r="38" spans="1:7" s="51" customFormat="1" ht="16.5" customHeight="1" thickTop="1">
      <c r="A38" s="65"/>
      <c r="B38" s="1011" t="s">
        <v>466</v>
      </c>
      <c r="C38" s="845">
        <v>59835</v>
      </c>
      <c r="D38" s="1019"/>
      <c r="E38" s="1019"/>
      <c r="F38" s="1019"/>
      <c r="G38" s="1008"/>
    </row>
    <row r="39" spans="1:7" s="51" customFormat="1" ht="16.5" customHeight="1">
      <c r="A39" s="65"/>
      <c r="B39" s="1076" t="s">
        <v>2818</v>
      </c>
      <c r="C39" s="845">
        <v>25262</v>
      </c>
      <c r="D39" s="1019"/>
      <c r="E39" s="1019"/>
      <c r="F39" s="1019"/>
      <c r="G39" s="1008"/>
    </row>
    <row r="40" spans="1:7" s="51" customFormat="1" ht="16.5" customHeight="1">
      <c r="A40" s="65"/>
      <c r="B40" s="1076" t="s">
        <v>2819</v>
      </c>
      <c r="C40" s="845">
        <v>34673</v>
      </c>
      <c r="D40" s="1019"/>
      <c r="E40" s="1019"/>
      <c r="F40" s="1019"/>
      <c r="G40" s="1008"/>
    </row>
    <row r="41" spans="1:7" s="51" customFormat="1" ht="16.5" customHeight="1">
      <c r="A41" s="65"/>
      <c r="B41" s="328" t="s">
        <v>467</v>
      </c>
      <c r="C41" s="846">
        <v>315</v>
      </c>
      <c r="D41" s="1019"/>
      <c r="E41" s="1019"/>
      <c r="F41" s="1019"/>
      <c r="G41" s="1008"/>
    </row>
    <row r="42" spans="1:7" s="51" customFormat="1" ht="16.5" customHeight="1">
      <c r="A42" s="65"/>
      <c r="B42" s="1076" t="s">
        <v>2818</v>
      </c>
      <c r="C42" s="847">
        <v>160</v>
      </c>
      <c r="D42" s="1019"/>
      <c r="E42" s="1019"/>
      <c r="F42" s="1019"/>
      <c r="G42" s="1008"/>
    </row>
    <row r="43" spans="1:7" s="51" customFormat="1" ht="16.5" customHeight="1" thickBot="1">
      <c r="A43" s="65"/>
      <c r="B43" s="925" t="s">
        <v>2819</v>
      </c>
      <c r="C43" s="848">
        <v>155</v>
      </c>
      <c r="D43" s="1019"/>
      <c r="E43" s="1019"/>
      <c r="F43" s="1019"/>
      <c r="G43" s="1008"/>
    </row>
    <row r="44" spans="1:7" ht="5.25" customHeight="1">
      <c r="A44" s="1"/>
      <c r="B44" s="1112"/>
      <c r="C44" s="1112"/>
      <c r="D44" s="1112"/>
      <c r="E44" s="1112"/>
      <c r="F44" s="1112"/>
      <c r="G44" s="93"/>
    </row>
    <row r="45" spans="1:7" ht="12">
      <c r="A45" s="1"/>
      <c r="B45" s="1112"/>
      <c r="C45" s="1112"/>
      <c r="D45" s="1112"/>
      <c r="E45" s="1112"/>
      <c r="F45" s="1112"/>
      <c r="G45" s="93"/>
    </row>
    <row r="46" spans="1:7" ht="16.5" customHeight="1">
      <c r="A46" s="1"/>
      <c r="B46" s="407"/>
      <c r="C46" s="407"/>
      <c r="D46" s="93"/>
      <c r="E46" s="93"/>
      <c r="F46" s="93"/>
      <c r="G46" s="93"/>
    </row>
    <row r="47" spans="1:7" ht="16.5" customHeight="1">
      <c r="A47" s="1"/>
      <c r="B47" s="361" t="s">
        <v>468</v>
      </c>
      <c r="C47" s="93"/>
      <c r="D47" s="93"/>
      <c r="E47" s="93"/>
      <c r="F47" s="93"/>
      <c r="G47" s="93"/>
    </row>
    <row r="48" spans="1:7" ht="16.5" customHeight="1">
      <c r="A48" s="1"/>
      <c r="B48" s="320"/>
      <c r="C48" s="93"/>
      <c r="D48" s="93"/>
      <c r="E48" s="93"/>
      <c r="F48" s="93"/>
      <c r="G48" s="93"/>
    </row>
    <row r="49" spans="1:7" ht="16.5" customHeight="1" thickBot="1">
      <c r="A49" s="1"/>
      <c r="B49" s="35" t="s">
        <v>469</v>
      </c>
      <c r="C49" s="258" t="s">
        <v>238</v>
      </c>
      <c r="D49" s="93"/>
      <c r="G49" s="93"/>
    </row>
    <row r="50" spans="1:7" s="51" customFormat="1" ht="16.5" customHeight="1" thickTop="1" thickBot="1">
      <c r="A50" s="65"/>
      <c r="B50" s="332" t="s">
        <v>458</v>
      </c>
      <c r="C50" s="844">
        <v>1</v>
      </c>
      <c r="D50" s="1008"/>
      <c r="G50" s="1008"/>
    </row>
    <row r="51" spans="1:7" ht="7.5" customHeight="1">
      <c r="A51" s="1"/>
      <c r="B51" s="68"/>
      <c r="C51" s="362"/>
      <c r="D51" s="93"/>
      <c r="G51" s="93"/>
    </row>
    <row r="52" spans="1:7" ht="41.25" customHeight="1">
      <c r="A52" s="1"/>
      <c r="B52" s="1085" t="s">
        <v>470</v>
      </c>
      <c r="C52" s="1085"/>
      <c r="D52" s="1085"/>
      <c r="E52" s="1085"/>
      <c r="F52" s="376"/>
      <c r="G52" s="93"/>
    </row>
    <row r="53" spans="1:7" ht="12">
      <c r="A53" s="1"/>
      <c r="B53" s="68"/>
      <c r="C53" s="362"/>
      <c r="D53" s="93"/>
      <c r="G53" s="93"/>
    </row>
    <row r="54" spans="1:7" ht="16.5" customHeight="1" thickBot="1">
      <c r="A54" s="1"/>
      <c r="B54" s="35" t="s">
        <v>471</v>
      </c>
      <c r="C54" s="258" t="s">
        <v>238</v>
      </c>
      <c r="D54" s="93"/>
      <c r="G54" s="93"/>
    </row>
    <row r="55" spans="1:7" s="51" customFormat="1" ht="16.5" customHeight="1" thickTop="1" thickBot="1">
      <c r="A55" s="65"/>
      <c r="B55" s="1020" t="s">
        <v>2376</v>
      </c>
      <c r="C55" s="1021">
        <v>0.35</v>
      </c>
      <c r="D55" s="1008"/>
      <c r="E55" s="1008"/>
      <c r="F55" s="1008"/>
      <c r="G55" s="1008"/>
    </row>
    <row r="56" spans="1:7" ht="3" customHeight="1">
      <c r="A56" s="1"/>
      <c r="B56" s="93"/>
      <c r="C56" s="93"/>
      <c r="D56" s="93"/>
      <c r="E56" s="93"/>
      <c r="F56" s="93"/>
      <c r="G56" s="93"/>
    </row>
    <row r="57" spans="1:7" ht="17.25" customHeight="1">
      <c r="A57" s="1"/>
      <c r="B57" s="1085" t="s">
        <v>472</v>
      </c>
      <c r="C57" s="1085"/>
      <c r="D57" s="1085"/>
      <c r="E57" s="1085"/>
      <c r="F57" s="376"/>
      <c r="G57" s="93"/>
    </row>
    <row r="58" spans="1:7" ht="12">
      <c r="A58" s="1"/>
      <c r="B58" s="849"/>
      <c r="C58" s="363"/>
      <c r="D58" s="363"/>
      <c r="E58" s="363"/>
      <c r="F58" s="363"/>
      <c r="G58" s="93"/>
    </row>
    <row r="59" spans="1:7" ht="16.5" customHeight="1" thickBot="1">
      <c r="A59" s="1"/>
      <c r="B59" s="35" t="s">
        <v>473</v>
      </c>
      <c r="C59" s="258" t="s">
        <v>2120</v>
      </c>
      <c r="D59" s="363"/>
      <c r="E59" s="363"/>
      <c r="F59" s="363"/>
      <c r="G59" s="93"/>
    </row>
    <row r="60" spans="1:7" s="51" customFormat="1" ht="16.5" customHeight="1" thickTop="1">
      <c r="A60" s="65"/>
      <c r="B60" s="1011" t="s">
        <v>466</v>
      </c>
      <c r="C60" s="1022" t="s">
        <v>87</v>
      </c>
      <c r="D60" s="1019"/>
      <c r="E60" s="1019"/>
      <c r="F60" s="1019"/>
      <c r="G60" s="1008"/>
    </row>
    <row r="61" spans="1:7" s="51" customFormat="1" ht="16.5" customHeight="1">
      <c r="A61" s="65"/>
      <c r="B61" s="1076" t="s">
        <v>2818</v>
      </c>
      <c r="C61" s="1022" t="s">
        <v>87</v>
      </c>
      <c r="D61" s="1019"/>
      <c r="E61" s="1019"/>
      <c r="F61" s="1019"/>
      <c r="G61" s="1008"/>
    </row>
    <row r="62" spans="1:7" s="51" customFormat="1" ht="16.5" customHeight="1">
      <c r="A62" s="65"/>
      <c r="B62" s="1076" t="s">
        <v>2819</v>
      </c>
      <c r="C62" s="1022" t="s">
        <v>87</v>
      </c>
      <c r="D62" s="1019"/>
      <c r="E62" s="1019"/>
      <c r="F62" s="1019"/>
      <c r="G62" s="1008"/>
    </row>
    <row r="63" spans="1:7" s="51" customFormat="1" ht="16.5" customHeight="1">
      <c r="A63" s="65"/>
      <c r="B63" s="1023" t="s">
        <v>2377</v>
      </c>
      <c r="C63" s="1024" t="s">
        <v>87</v>
      </c>
      <c r="D63" s="1019"/>
      <c r="E63" s="1019"/>
      <c r="F63" s="1019"/>
      <c r="G63" s="1008"/>
    </row>
    <row r="64" spans="1:7" s="51" customFormat="1" ht="16.5" customHeight="1">
      <c r="A64" s="65"/>
      <c r="B64" s="1076" t="s">
        <v>2818</v>
      </c>
      <c r="C64" s="1022" t="s">
        <v>87</v>
      </c>
      <c r="D64" s="1019"/>
      <c r="E64" s="1019"/>
      <c r="F64" s="1019"/>
      <c r="G64" s="1008"/>
    </row>
    <row r="65" spans="1:8" s="51" customFormat="1" ht="16.5" customHeight="1" thickBot="1">
      <c r="A65" s="65"/>
      <c r="B65" s="925" t="s">
        <v>2819</v>
      </c>
      <c r="C65" s="1025" t="s">
        <v>87</v>
      </c>
      <c r="D65" s="1019"/>
      <c r="E65" s="1019"/>
      <c r="F65" s="1019"/>
      <c r="G65" s="1008"/>
    </row>
    <row r="66" spans="1:8" ht="6" customHeight="1">
      <c r="A66" s="1"/>
      <c r="B66" s="363"/>
      <c r="C66" s="363"/>
      <c r="D66" s="363"/>
      <c r="E66" s="363"/>
      <c r="F66" s="363"/>
      <c r="G66" s="93"/>
    </row>
    <row r="67" spans="1:8" ht="30" customHeight="1">
      <c r="A67" s="1"/>
      <c r="B67" s="1085" t="s">
        <v>2700</v>
      </c>
      <c r="C67" s="1085"/>
      <c r="D67" s="1085"/>
      <c r="E67" s="1085"/>
      <c r="F67" s="93"/>
      <c r="G67" s="93"/>
    </row>
    <row r="68" spans="1:8" ht="12">
      <c r="A68" s="1"/>
      <c r="B68" s="407"/>
      <c r="C68" s="407"/>
      <c r="D68" s="93"/>
      <c r="E68" s="93"/>
      <c r="F68" s="93"/>
      <c r="G68" s="93"/>
    </row>
    <row r="69" spans="1:8" ht="18.75" customHeight="1">
      <c r="A69" s="1"/>
      <c r="B69" s="1090" t="s">
        <v>34</v>
      </c>
      <c r="C69" s="1090"/>
      <c r="D69" s="1090"/>
    </row>
    <row r="70" spans="1:8" ht="14">
      <c r="A70" s="1"/>
      <c r="B70" s="320"/>
      <c r="C70" s="22"/>
      <c r="D70" s="22"/>
      <c r="E70" s="10"/>
      <c r="F70" s="10"/>
      <c r="G70" s="10"/>
    </row>
    <row r="71" spans="1:8" ht="12.5" thickBot="1">
      <c r="A71" s="1"/>
      <c r="B71" s="35" t="s">
        <v>474</v>
      </c>
      <c r="C71" s="258" t="s">
        <v>238</v>
      </c>
      <c r="D71" s="258" t="s">
        <v>239</v>
      </c>
      <c r="E71" s="36" t="s">
        <v>240</v>
      </c>
      <c r="F71" s="36" t="s">
        <v>241</v>
      </c>
      <c r="G71" s="36" t="s">
        <v>242</v>
      </c>
      <c r="H71" s="10"/>
    </row>
    <row r="72" spans="1:8" s="51" customFormat="1" ht="14.25" customHeight="1" thickTop="1">
      <c r="A72" s="65"/>
      <c r="B72" s="139" t="s">
        <v>475</v>
      </c>
      <c r="C72" s="972">
        <v>312</v>
      </c>
      <c r="D72" s="259">
        <v>298</v>
      </c>
      <c r="E72" s="259">
        <v>176</v>
      </c>
      <c r="F72" s="259">
        <v>196</v>
      </c>
      <c r="G72" s="259">
        <v>208</v>
      </c>
      <c r="H72" s="30"/>
    </row>
    <row r="73" spans="1:8" s="51" customFormat="1" ht="14.25" customHeight="1">
      <c r="A73" s="65"/>
      <c r="B73" s="139" t="s">
        <v>476</v>
      </c>
      <c r="C73" s="972">
        <v>920</v>
      </c>
      <c r="D73" s="259">
        <v>978</v>
      </c>
      <c r="E73" s="259">
        <v>262</v>
      </c>
      <c r="F73" s="259">
        <v>407</v>
      </c>
      <c r="G73" s="259">
        <v>557</v>
      </c>
      <c r="H73" s="30"/>
    </row>
    <row r="74" spans="1:8" s="51" customFormat="1" ht="14.25" customHeight="1">
      <c r="A74" s="65"/>
      <c r="B74" s="139" t="s">
        <v>2253</v>
      </c>
      <c r="C74" s="973">
        <v>572</v>
      </c>
      <c r="D74" s="210">
        <v>1150</v>
      </c>
      <c r="E74" s="259">
        <v>298</v>
      </c>
      <c r="F74" s="259">
        <v>249</v>
      </c>
      <c r="G74" s="259">
        <v>543</v>
      </c>
      <c r="H74" s="30"/>
    </row>
    <row r="75" spans="1:8" s="51" customFormat="1" ht="14.25" customHeight="1">
      <c r="A75" s="65"/>
      <c r="B75" s="870" t="s">
        <v>2254</v>
      </c>
      <c r="C75" s="974">
        <v>805</v>
      </c>
      <c r="D75" s="871">
        <v>768</v>
      </c>
      <c r="E75" s="872">
        <v>1047</v>
      </c>
      <c r="F75" s="873">
        <v>989</v>
      </c>
      <c r="G75" s="872">
        <v>1090</v>
      </c>
      <c r="H75" s="30"/>
    </row>
    <row r="76" spans="1:8" s="51" customFormat="1" ht="14.25" customHeight="1" thickBot="1">
      <c r="A76" s="65"/>
      <c r="B76" s="366" t="s">
        <v>477</v>
      </c>
      <c r="C76" s="978">
        <v>1225</v>
      </c>
      <c r="D76" s="979">
        <v>778</v>
      </c>
      <c r="E76" s="980">
        <v>460</v>
      </c>
      <c r="F76" s="981">
        <v>515</v>
      </c>
      <c r="G76" s="980">
        <v>938</v>
      </c>
      <c r="H76" s="30"/>
    </row>
    <row r="77" spans="1:8" ht="5.25" customHeight="1">
      <c r="A77" s="1"/>
      <c r="B77" s="10"/>
      <c r="C77" s="10"/>
      <c r="D77" s="10"/>
      <c r="E77" s="10"/>
      <c r="F77" s="10"/>
      <c r="G77" s="10"/>
    </row>
    <row r="78" spans="1:8" ht="53.25" customHeight="1">
      <c r="A78" s="1"/>
      <c r="B78" s="1085" t="s">
        <v>2401</v>
      </c>
      <c r="C78" s="1085"/>
      <c r="D78" s="1085"/>
      <c r="E78" s="1085"/>
      <c r="F78" s="1085"/>
      <c r="G78" s="1085"/>
    </row>
    <row r="79" spans="1:8" ht="12.65" customHeight="1">
      <c r="A79" s="1"/>
      <c r="B79" s="10"/>
      <c r="C79" s="10"/>
      <c r="D79" s="10"/>
      <c r="E79" s="10"/>
      <c r="F79" s="10"/>
      <c r="G79" s="10"/>
    </row>
    <row r="80" spans="1:8" ht="12">
      <c r="A80" s="1"/>
      <c r="B80" s="1130"/>
      <c r="C80" s="1130"/>
      <c r="D80" s="1130"/>
      <c r="E80" s="1130"/>
      <c r="F80" s="1130"/>
      <c r="G80" s="1130"/>
    </row>
    <row r="82" spans="2:2" ht="12.75" customHeight="1">
      <c r="B82" s="29"/>
    </row>
    <row r="83" spans="2:2" ht="12.75" customHeight="1">
      <c r="B83" s="14"/>
    </row>
  </sheetData>
  <sheetProtection algorithmName="SHA-512" hashValue="6p9GgoJ+A+HDw0tHRfd33haM2EJgsd0IrRDXWg4qzCzsvP4xGRwfxGSpiDLNhtyFkFFHSKBchDVHsa9r0XL4RA==" saltValue="0eld9wvjBwc6rDRLeremFA==" spinCount="100000" sheet="1" objects="1" scenarios="1"/>
  <mergeCells count="13">
    <mergeCell ref="B9:G9"/>
    <mergeCell ref="B69:D69"/>
    <mergeCell ref="B80:G80"/>
    <mergeCell ref="B21:F21"/>
    <mergeCell ref="B44:F44"/>
    <mergeCell ref="B78:G78"/>
    <mergeCell ref="B35:F35"/>
    <mergeCell ref="B28:F28"/>
    <mergeCell ref="B52:E52"/>
    <mergeCell ref="C20:G20"/>
    <mergeCell ref="B45:F45"/>
    <mergeCell ref="B57:E57"/>
    <mergeCell ref="B67:E67"/>
  </mergeCells>
  <phoneticPr fontId="49" type="noConversion"/>
  <pageMargins left="0.70866141732283472" right="0.70866141732283472" top="0.74803149606299213" bottom="0.74803149606299213" header="0.31496062992125984" footer="0.31496062992125984"/>
  <pageSetup paperSize="8" scale="86" orientation="portrait" cellComments="asDisplaye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95C71-8573-41D2-AE7D-069423FB72EE}">
  <sheetPr codeName="Sheet10">
    <tabColor theme="5"/>
    <pageSetUpPr fitToPage="1"/>
  </sheetPr>
  <dimension ref="A1:D12"/>
  <sheetViews>
    <sheetView showGridLines="0" zoomScaleNormal="100" zoomScaleSheetLayoutView="100" workbookViewId="0"/>
  </sheetViews>
  <sheetFormatPr defaultColWidth="9" defaultRowHeight="12.75" customHeight="1"/>
  <cols>
    <col min="1" max="1" width="3.453125" customWidth="1"/>
    <col min="2" max="2" width="64" customWidth="1"/>
    <col min="3" max="3" width="27.453125" customWidth="1"/>
    <col min="4" max="4" width="9" customWidth="1"/>
  </cols>
  <sheetData>
    <row r="1" spans="1:4" ht="13.4" customHeight="1">
      <c r="A1" s="1"/>
      <c r="B1" s="1"/>
      <c r="C1" s="1"/>
    </row>
    <row r="2" spans="1:4" ht="12">
      <c r="A2" s="1"/>
      <c r="B2" s="1"/>
      <c r="C2" s="103" t="s">
        <v>0</v>
      </c>
    </row>
    <row r="3" spans="1:4" ht="12.5">
      <c r="A3" s="1"/>
      <c r="B3" s="1"/>
      <c r="C3" s="3"/>
    </row>
    <row r="4" spans="1:4" ht="27" customHeight="1">
      <c r="A4" s="1"/>
      <c r="B4" s="1"/>
      <c r="C4" s="1"/>
    </row>
    <row r="5" spans="1:4" ht="20">
      <c r="A5" s="1"/>
      <c r="B5" s="16" t="s">
        <v>478</v>
      </c>
      <c r="C5" s="10"/>
    </row>
    <row r="6" spans="1:4" ht="12">
      <c r="A6" s="1"/>
      <c r="B6" s="239"/>
      <c r="C6" s="10"/>
    </row>
    <row r="7" spans="1:4" ht="51.75" customHeight="1">
      <c r="A7" s="1"/>
      <c r="B7" s="1091" t="s">
        <v>2226</v>
      </c>
      <c r="C7" s="1091"/>
      <c r="D7" s="64"/>
    </row>
    <row r="8" spans="1:4" ht="12.5">
      <c r="A8" s="1"/>
      <c r="B8" s="207"/>
      <c r="C8" s="208"/>
    </row>
    <row r="9" spans="1:4" ht="12.5" thickBot="1">
      <c r="A9" s="1"/>
      <c r="B9" s="23" t="s">
        <v>234</v>
      </c>
      <c r="C9" s="24" t="s">
        <v>25</v>
      </c>
    </row>
    <row r="10" spans="1:4" s="51" customFormat="1" ht="16.5" customHeight="1" thickTop="1">
      <c r="A10" s="65"/>
      <c r="B10" s="392" t="s">
        <v>36</v>
      </c>
      <c r="C10" s="386" t="s">
        <v>36</v>
      </c>
    </row>
    <row r="11" spans="1:4" s="51" customFormat="1" ht="16.5" customHeight="1">
      <c r="A11" s="65"/>
      <c r="B11" s="400" t="s">
        <v>37</v>
      </c>
      <c r="C11" s="141" t="s">
        <v>37</v>
      </c>
    </row>
    <row r="12" spans="1:4" s="51" customFormat="1" ht="16.5" customHeight="1" thickBot="1">
      <c r="A12" s="65"/>
      <c r="B12" s="546" t="s">
        <v>38</v>
      </c>
      <c r="C12" s="130" t="s">
        <v>38</v>
      </c>
    </row>
  </sheetData>
  <sheetProtection algorithmName="SHA-512" hashValue="wCZYKQwspjaDuInNcKSck+slmuVMLNYBlA5mGukrIpK47doR9Un4yatfQwB44KIGjMRNfoKcVRXHVoomLODrww==" saltValue="Es5hfHB7uloJkOLQ7BV3AQ==" spinCount="100000" sheet="1" objects="1" scenarios="1"/>
  <mergeCells count="1">
    <mergeCell ref="B7:C7"/>
  </mergeCells>
  <hyperlinks>
    <hyperlink ref="C10" location="'Ethics and business integrity'!A1" display="Ethics and business integrity" xr:uid="{0552532D-3A11-4C5C-94F1-E7920D11BBE8}"/>
    <hyperlink ref="C11" location="'Human rights'!A1" display="Human rights" xr:uid="{449B6AA0-77F0-46E2-AE35-5259E717471C}"/>
    <hyperlink ref="C12" location="'Responsible value chain'!A1" display="Responsible value chain" xr:uid="{E1A67498-879D-4BB9-9806-BC5959C65D82}"/>
  </hyperlinks>
  <pageMargins left="0.7" right="0.7" top="0.75" bottom="0.75" header="0.3" footer="0.3"/>
  <pageSetup paperSize="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EABF6-5982-482F-9F64-51A8CFB95958}">
  <sheetPr codeName="Sheet11">
    <tabColor theme="5" tint="0.79998168889431442"/>
    <pageSetUpPr fitToPage="1"/>
  </sheetPr>
  <dimension ref="A1:G44"/>
  <sheetViews>
    <sheetView showGridLines="0" zoomScaleNormal="100" zoomScaleSheetLayoutView="100" workbookViewId="0"/>
  </sheetViews>
  <sheetFormatPr defaultColWidth="9" defaultRowHeight="12.75" customHeight="1"/>
  <cols>
    <col min="1" max="1" width="3.453125" customWidth="1"/>
    <col min="2" max="2" width="91.7265625" customWidth="1"/>
    <col min="3" max="7" width="14.453125" customWidth="1"/>
  </cols>
  <sheetData>
    <row r="1" spans="1:7" ht="13.4" customHeight="1">
      <c r="A1" s="1"/>
      <c r="B1" s="1"/>
      <c r="C1" s="1"/>
    </row>
    <row r="2" spans="1:7" ht="12">
      <c r="A2" s="1"/>
      <c r="B2" s="1"/>
      <c r="C2" s="103"/>
      <c r="F2" s="103"/>
      <c r="G2" s="103" t="s">
        <v>0</v>
      </c>
    </row>
    <row r="3" spans="1:7" ht="12.5">
      <c r="A3" s="1"/>
      <c r="B3" s="1"/>
      <c r="C3" s="3"/>
    </row>
    <row r="4" spans="1:7" ht="27" customHeight="1">
      <c r="A4" s="1"/>
      <c r="B4" s="1"/>
      <c r="C4" s="1"/>
    </row>
    <row r="5" spans="1:7" ht="25.5" customHeight="1">
      <c r="A5" s="1"/>
      <c r="B5" s="16" t="s">
        <v>479</v>
      </c>
      <c r="C5" s="10"/>
      <c r="D5" s="10"/>
      <c r="E5" s="1132"/>
      <c r="F5" s="1132"/>
      <c r="G5" s="1132"/>
    </row>
    <row r="6" spans="1:7" ht="12">
      <c r="A6" s="1"/>
      <c r="B6" s="10"/>
      <c r="C6" s="10"/>
      <c r="D6" s="10"/>
    </row>
    <row r="7" spans="1:7" ht="95.25" customHeight="1">
      <c r="A7" s="1"/>
      <c r="B7" s="1086" t="s">
        <v>2417</v>
      </c>
      <c r="C7" s="1086"/>
      <c r="D7" s="1086"/>
      <c r="E7" s="1086"/>
      <c r="F7" s="1086"/>
      <c r="G7" s="1086"/>
    </row>
    <row r="8" spans="1:7" ht="12">
      <c r="A8" s="1"/>
      <c r="B8" s="10"/>
      <c r="C8" s="10"/>
      <c r="D8" s="10"/>
    </row>
    <row r="9" spans="1:7" ht="15.5">
      <c r="A9" s="1"/>
      <c r="B9" s="364" t="s">
        <v>480</v>
      </c>
      <c r="C9" s="10"/>
      <c r="D9" s="10"/>
    </row>
    <row r="10" spans="1:7" ht="12">
      <c r="A10" s="1"/>
      <c r="B10" s="10"/>
      <c r="C10" s="10"/>
      <c r="D10" s="10"/>
    </row>
    <row r="11" spans="1:7" s="51" customFormat="1" ht="15" customHeight="1" thickBot="1">
      <c r="A11" s="65"/>
      <c r="B11" s="250" t="s">
        <v>481</v>
      </c>
      <c r="C11" s="899" t="s">
        <v>238</v>
      </c>
      <c r="D11" s="889" t="s">
        <v>239</v>
      </c>
      <c r="E11" s="889" t="s">
        <v>240</v>
      </c>
    </row>
    <row r="12" spans="1:7" s="51" customFormat="1" ht="16.5" customHeight="1" thickTop="1">
      <c r="A12" s="65"/>
      <c r="B12" s="368" t="s">
        <v>482</v>
      </c>
      <c r="C12" s="616" t="s">
        <v>87</v>
      </c>
      <c r="D12" s="371" t="s">
        <v>87</v>
      </c>
      <c r="E12" s="371" t="s">
        <v>87</v>
      </c>
    </row>
    <row r="13" spans="1:7" s="51" customFormat="1" ht="16.5" customHeight="1">
      <c r="A13" s="65"/>
      <c r="B13" s="369" t="s">
        <v>483</v>
      </c>
      <c r="C13" s="617" t="s">
        <v>87</v>
      </c>
      <c r="D13" s="372" t="s">
        <v>87</v>
      </c>
      <c r="E13" s="372" t="s">
        <v>87</v>
      </c>
    </row>
    <row r="14" spans="1:7" s="51" customFormat="1" ht="16.5" customHeight="1" thickBot="1">
      <c r="A14" s="65"/>
      <c r="B14" s="366" t="s">
        <v>484</v>
      </c>
      <c r="C14" s="618" t="s">
        <v>87</v>
      </c>
      <c r="D14" s="373" t="s">
        <v>87</v>
      </c>
      <c r="E14" s="373" t="s">
        <v>87</v>
      </c>
    </row>
    <row r="15" spans="1:7" ht="4.5" customHeight="1">
      <c r="A15" s="1"/>
      <c r="B15" s="10"/>
      <c r="C15" s="10"/>
      <c r="D15" s="10"/>
    </row>
    <row r="16" spans="1:7" ht="12">
      <c r="A16" s="1"/>
      <c r="B16" s="1092" t="s">
        <v>485</v>
      </c>
      <c r="C16" s="1092"/>
      <c r="D16" s="1092"/>
      <c r="E16" s="1092"/>
      <c r="F16" s="1092"/>
      <c r="G16" s="1092"/>
    </row>
    <row r="17" spans="1:7" ht="12">
      <c r="A17" s="1"/>
      <c r="B17" s="10"/>
      <c r="C17" s="10"/>
      <c r="D17" s="10"/>
    </row>
    <row r="18" spans="1:7" s="51" customFormat="1" ht="15" customHeight="1" thickBot="1">
      <c r="A18" s="65"/>
      <c r="B18" s="898" t="s">
        <v>2106</v>
      </c>
      <c r="C18" s="492" t="s">
        <v>238</v>
      </c>
      <c r="D18" s="70"/>
    </row>
    <row r="19" spans="1:7" s="51" customFormat="1" ht="16.5" customHeight="1" thickTop="1">
      <c r="A19" s="65"/>
      <c r="B19" s="365" t="s">
        <v>486</v>
      </c>
      <c r="C19" s="900" t="s">
        <v>87</v>
      </c>
      <c r="D19" s="901"/>
    </row>
    <row r="20" spans="1:7" s="51" customFormat="1" ht="16.5" customHeight="1">
      <c r="A20" s="65"/>
      <c r="B20" s="367" t="s">
        <v>487</v>
      </c>
      <c r="C20" s="760" t="s">
        <v>2107</v>
      </c>
      <c r="D20" s="902"/>
    </row>
    <row r="21" spans="1:7" s="51" customFormat="1" ht="16.5" customHeight="1" thickBot="1">
      <c r="A21" s="65"/>
      <c r="B21" s="759" t="s">
        <v>488</v>
      </c>
      <c r="C21" s="895" t="s">
        <v>87</v>
      </c>
    </row>
    <row r="22" spans="1:7" ht="5.25" customHeight="1">
      <c r="A22" s="1"/>
      <c r="B22" s="10"/>
      <c r="C22" s="10"/>
      <c r="D22" s="10"/>
    </row>
    <row r="23" spans="1:7" ht="67.5" customHeight="1">
      <c r="A23" s="1"/>
      <c r="B23" s="1092" t="s">
        <v>2418</v>
      </c>
      <c r="C23" s="1092"/>
      <c r="D23" s="1092"/>
      <c r="E23" s="1092"/>
      <c r="F23" s="1092"/>
      <c r="G23" s="1092"/>
    </row>
    <row r="24" spans="1:7" ht="8.25" customHeight="1">
      <c r="A24" s="1"/>
      <c r="B24" s="10"/>
      <c r="C24" s="10"/>
      <c r="D24" s="10"/>
    </row>
    <row r="25" spans="1:7" s="51" customFormat="1" ht="15" customHeight="1" thickBot="1">
      <c r="A25" s="65"/>
      <c r="B25" s="131" t="s">
        <v>489</v>
      </c>
      <c r="C25" s="492" t="s">
        <v>238</v>
      </c>
      <c r="D25" s="492" t="s">
        <v>239</v>
      </c>
      <c r="E25" s="889" t="s">
        <v>240</v>
      </c>
      <c r="F25" s="889" t="s">
        <v>241</v>
      </c>
      <c r="G25" s="889" t="s">
        <v>242</v>
      </c>
    </row>
    <row r="26" spans="1:7" s="51" customFormat="1" ht="15.75" customHeight="1" thickTop="1">
      <c r="A26" s="65"/>
      <c r="B26" s="365" t="s">
        <v>490</v>
      </c>
      <c r="C26" s="900" t="s">
        <v>87</v>
      </c>
      <c r="D26" s="903" t="s">
        <v>87</v>
      </c>
      <c r="E26" s="903">
        <v>769</v>
      </c>
      <c r="F26" s="904" t="s">
        <v>87</v>
      </c>
      <c r="G26" s="904">
        <v>45730</v>
      </c>
    </row>
    <row r="27" spans="1:7" s="51" customFormat="1" ht="15.75" customHeight="1">
      <c r="A27" s="65"/>
      <c r="B27" s="367" t="s">
        <v>491</v>
      </c>
      <c r="C27" s="894" t="s">
        <v>87</v>
      </c>
      <c r="D27" s="760">
        <v>260000</v>
      </c>
      <c r="E27" s="760">
        <v>11205</v>
      </c>
      <c r="F27" s="374" t="s">
        <v>87</v>
      </c>
      <c r="G27" s="761">
        <v>23719</v>
      </c>
    </row>
    <row r="28" spans="1:7" s="51" customFormat="1" ht="15.75" customHeight="1" thickBot="1">
      <c r="A28" s="65"/>
      <c r="B28" s="366" t="s">
        <v>492</v>
      </c>
      <c r="C28" s="896" t="s">
        <v>87</v>
      </c>
      <c r="D28" s="762" t="s">
        <v>87</v>
      </c>
      <c r="E28" s="762" t="s">
        <v>87</v>
      </c>
      <c r="F28" s="763" t="s">
        <v>87</v>
      </c>
      <c r="G28" s="764" t="s">
        <v>87</v>
      </c>
    </row>
    <row r="29" spans="1:7" ht="6" customHeight="1">
      <c r="A29" s="1"/>
    </row>
    <row r="30" spans="1:7" ht="36" customHeight="1">
      <c r="A30" s="1"/>
      <c r="B30" s="1095" t="s">
        <v>2108</v>
      </c>
      <c r="C30" s="1095"/>
      <c r="D30" s="1095"/>
      <c r="E30" s="1095"/>
      <c r="F30" s="1095"/>
      <c r="G30" s="1095"/>
    </row>
    <row r="31" spans="1:7" ht="12" customHeight="1">
      <c r="A31" s="1"/>
    </row>
    <row r="32" spans="1:7" s="51" customFormat="1" ht="15" customHeight="1" thickBot="1">
      <c r="A32" s="65"/>
      <c r="B32" s="821" t="s">
        <v>2109</v>
      </c>
      <c r="C32" s="905" t="s">
        <v>238</v>
      </c>
      <c r="D32" s="891"/>
    </row>
    <row r="33" spans="1:7" s="51" customFormat="1" ht="15" customHeight="1" thickTop="1">
      <c r="A33" s="65"/>
      <c r="B33" s="619" t="s">
        <v>493</v>
      </c>
      <c r="C33" s="906" t="s">
        <v>87</v>
      </c>
      <c r="D33" s="891"/>
    </row>
    <row r="34" spans="1:7" s="51" customFormat="1" ht="15" customHeight="1">
      <c r="A34" s="65"/>
      <c r="B34" s="892" t="s">
        <v>494</v>
      </c>
      <c r="C34" s="760" t="s">
        <v>2105</v>
      </c>
      <c r="D34" s="907"/>
    </row>
    <row r="35" spans="1:7" s="51" customFormat="1" ht="15" customHeight="1" thickBot="1">
      <c r="A35" s="65"/>
      <c r="B35" s="890" t="s">
        <v>2104</v>
      </c>
      <c r="C35" s="897" t="s">
        <v>87</v>
      </c>
      <c r="D35" s="394"/>
    </row>
    <row r="36" spans="1:7" ht="8.25" customHeight="1">
      <c r="A36" s="1"/>
    </row>
    <row r="37" spans="1:7" ht="51" customHeight="1">
      <c r="A37" s="1"/>
      <c r="B37" s="1092" t="s">
        <v>2419</v>
      </c>
      <c r="C37" s="1092"/>
      <c r="D37" s="1092"/>
      <c r="E37" s="1092"/>
      <c r="F37" s="1092"/>
      <c r="G37" s="1092"/>
    </row>
    <row r="38" spans="1:7" ht="12">
      <c r="A38" s="1"/>
      <c r="B38" s="30"/>
      <c r="C38" s="30"/>
      <c r="D38" s="10"/>
    </row>
    <row r="39" spans="1:7" ht="15.5">
      <c r="A39" s="1"/>
      <c r="B39" s="364" t="s">
        <v>495</v>
      </c>
      <c r="C39" s="30"/>
      <c r="D39" s="10"/>
    </row>
    <row r="40" spans="1:7" ht="11.25" customHeight="1">
      <c r="A40" s="1"/>
      <c r="B40" s="30"/>
      <c r="C40" s="30"/>
      <c r="D40" s="10"/>
    </row>
    <row r="41" spans="1:7" ht="12.5" thickBot="1">
      <c r="A41" s="1"/>
      <c r="B41" s="35" t="s">
        <v>496</v>
      </c>
      <c r="C41" s="258" t="s">
        <v>238</v>
      </c>
      <c r="D41" s="36" t="s">
        <v>239</v>
      </c>
      <c r="E41" s="36" t="s">
        <v>240</v>
      </c>
    </row>
    <row r="42" spans="1:7" s="51" customFormat="1" ht="19.5" customHeight="1" thickTop="1" thickBot="1">
      <c r="A42" s="65"/>
      <c r="B42" s="44" t="s">
        <v>2820</v>
      </c>
      <c r="C42" s="221" t="s">
        <v>497</v>
      </c>
      <c r="D42" s="221" t="s">
        <v>497</v>
      </c>
      <c r="E42" s="221" t="s">
        <v>497</v>
      </c>
      <c r="F42" s="70"/>
    </row>
    <row r="43" spans="1:7" ht="6" customHeight="1">
      <c r="B43" s="10"/>
      <c r="C43" s="10"/>
      <c r="D43" s="10"/>
    </row>
    <row r="44" spans="1:7" ht="12.75" customHeight="1">
      <c r="B44" s="1095" t="s">
        <v>498</v>
      </c>
      <c r="C44" s="1095"/>
      <c r="D44" s="1095"/>
      <c r="E44" s="1095"/>
      <c r="F44" s="1095"/>
      <c r="G44" s="1095"/>
    </row>
  </sheetData>
  <sheetProtection algorithmName="SHA-512" hashValue="32JhPsSWS8YQXYsHPCDuVoF3tG5slchHVY/4ozlK5kVQM1C/ldOLsE0lwdNyo9nDBfmsD37wW3Ha3SMVGBkFtA==" saltValue="ajQ10RaCiNFSyZX4ZfEGJw==" spinCount="100000" sheet="1" objects="1" scenarios="1"/>
  <mergeCells count="7">
    <mergeCell ref="B44:G44"/>
    <mergeCell ref="B37:G37"/>
    <mergeCell ref="E5:G5"/>
    <mergeCell ref="B7:G7"/>
    <mergeCell ref="B30:G30"/>
    <mergeCell ref="B16:G16"/>
    <mergeCell ref="B23:G23"/>
  </mergeCells>
  <phoneticPr fontId="49" type="noConversion"/>
  <pageMargins left="0.7" right="0.7" top="0.75" bottom="0.75" header="0.3" footer="0.3"/>
  <pageSetup paperSize="8" scale="8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E1856-F8A9-486B-9F8D-2052824A8EF7}">
  <sheetPr codeName="Sheet12">
    <tabColor theme="5" tint="0.79998168889431442"/>
    <pageSetUpPr fitToPage="1"/>
  </sheetPr>
  <dimension ref="A1:I40"/>
  <sheetViews>
    <sheetView showGridLines="0" zoomScaleNormal="100" zoomScaleSheetLayoutView="100" workbookViewId="0"/>
  </sheetViews>
  <sheetFormatPr defaultColWidth="9" defaultRowHeight="12.75" customHeight="1"/>
  <cols>
    <col min="1" max="1" width="4.453125" customWidth="1"/>
    <col min="2" max="2" width="84.26953125" customWidth="1"/>
    <col min="3" max="5" width="16.1796875" customWidth="1"/>
    <col min="7" max="7" width="9" customWidth="1"/>
    <col min="9" max="9" width="49" customWidth="1"/>
  </cols>
  <sheetData>
    <row r="1" spans="1:9" ht="13.4" customHeight="1">
      <c r="A1" s="1"/>
      <c r="B1" s="1"/>
      <c r="C1" s="1"/>
      <c r="D1" s="1"/>
      <c r="E1" s="1"/>
    </row>
    <row r="2" spans="1:9" ht="12">
      <c r="A2" s="1"/>
      <c r="B2" s="1"/>
      <c r="C2" s="1"/>
      <c r="E2" s="103" t="s">
        <v>0</v>
      </c>
    </row>
    <row r="3" spans="1:9" ht="12.5">
      <c r="A3" s="1"/>
      <c r="B3" s="1"/>
      <c r="C3" s="1"/>
      <c r="D3" s="3"/>
      <c r="E3" s="1"/>
    </row>
    <row r="4" spans="1:9" ht="27" customHeight="1">
      <c r="A4" s="1"/>
      <c r="B4" s="1"/>
      <c r="C4" s="1"/>
      <c r="D4" s="1"/>
      <c r="E4" s="1"/>
    </row>
    <row r="5" spans="1:9" ht="20">
      <c r="A5" s="1"/>
      <c r="B5" s="16" t="s">
        <v>499</v>
      </c>
      <c r="C5" s="10"/>
      <c r="D5" s="10"/>
      <c r="E5" s="10"/>
    </row>
    <row r="6" spans="1:9" ht="12">
      <c r="A6" s="1"/>
      <c r="B6" s="10"/>
      <c r="C6" s="10"/>
      <c r="D6" s="10"/>
      <c r="E6" s="10"/>
    </row>
    <row r="7" spans="1:9" ht="14.15" customHeight="1">
      <c r="A7" s="1"/>
      <c r="B7" s="184" t="s">
        <v>2779</v>
      </c>
      <c r="C7" s="16"/>
      <c r="D7" s="10"/>
      <c r="E7" s="10"/>
      <c r="F7" s="1"/>
      <c r="G7" s="1"/>
      <c r="H7" s="1"/>
      <c r="I7" s="1"/>
    </row>
    <row r="8" spans="1:9" ht="14.15" customHeight="1">
      <c r="A8" s="1"/>
      <c r="B8" s="184"/>
      <c r="C8" s="16"/>
      <c r="D8" s="10"/>
      <c r="E8" s="10"/>
      <c r="F8" s="1"/>
      <c r="G8" s="1"/>
      <c r="H8" s="1"/>
      <c r="I8" s="1"/>
    </row>
    <row r="9" spans="1:9" ht="57.75" customHeight="1">
      <c r="A9" s="1"/>
      <c r="B9" s="1086" t="s">
        <v>2480</v>
      </c>
      <c r="C9" s="1086"/>
      <c r="D9" s="1086"/>
      <c r="E9" s="1086"/>
    </row>
    <row r="10" spans="1:9" ht="12">
      <c r="B10" s="30"/>
      <c r="C10" s="203"/>
      <c r="D10" s="31"/>
      <c r="E10" s="10"/>
    </row>
    <row r="11" spans="1:9" ht="15.5">
      <c r="B11" s="361" t="s">
        <v>500</v>
      </c>
      <c r="C11" s="10"/>
      <c r="D11" s="203"/>
      <c r="E11" s="10"/>
    </row>
    <row r="12" spans="1:9" ht="8.25" customHeight="1">
      <c r="B12" s="212"/>
      <c r="C12" s="10"/>
      <c r="D12" s="203"/>
      <c r="E12" s="10"/>
    </row>
    <row r="13" spans="1:9" ht="15" customHeight="1" thickBot="1">
      <c r="B13" s="35" t="s">
        <v>501</v>
      </c>
      <c r="C13" s="36" t="s">
        <v>238</v>
      </c>
      <c r="D13" s="36" t="s">
        <v>239</v>
      </c>
      <c r="E13" s="36" t="s">
        <v>240</v>
      </c>
      <c r="F13" s="10"/>
      <c r="G13" s="1"/>
    </row>
    <row r="14" spans="1:9" s="51" customFormat="1" ht="15.75" customHeight="1" thickTop="1">
      <c r="B14" s="209" t="s">
        <v>502</v>
      </c>
      <c r="C14" s="175" t="s">
        <v>503</v>
      </c>
      <c r="D14" s="346">
        <v>13</v>
      </c>
      <c r="E14" s="52">
        <v>199</v>
      </c>
      <c r="F14" s="30"/>
      <c r="G14" s="65"/>
    </row>
    <row r="15" spans="1:9" s="51" customFormat="1" ht="15.75" customHeight="1">
      <c r="B15" s="209" t="s">
        <v>504</v>
      </c>
      <c r="C15" s="175" t="s">
        <v>505</v>
      </c>
      <c r="D15" s="346">
        <v>7804</v>
      </c>
      <c r="E15" s="52">
        <v>8162</v>
      </c>
      <c r="F15" s="70"/>
      <c r="G15" s="70"/>
    </row>
    <row r="16" spans="1:9" s="51" customFormat="1" ht="15.75" customHeight="1">
      <c r="B16" s="209" t="s">
        <v>506</v>
      </c>
      <c r="C16" s="175" t="s">
        <v>2386</v>
      </c>
      <c r="D16" s="346" t="s">
        <v>87</v>
      </c>
      <c r="E16" s="346" t="s">
        <v>87</v>
      </c>
      <c r="F16" s="260"/>
      <c r="G16" s="70"/>
    </row>
    <row r="17" spans="1:7" s="51" customFormat="1" ht="15.75" customHeight="1">
      <c r="B17" s="42" t="s">
        <v>507</v>
      </c>
      <c r="C17" s="175" t="s">
        <v>508</v>
      </c>
      <c r="D17" s="346">
        <v>761</v>
      </c>
      <c r="E17" s="52">
        <v>1105</v>
      </c>
      <c r="F17" s="30"/>
      <c r="G17" s="65"/>
    </row>
    <row r="18" spans="1:7" s="51" customFormat="1" ht="15.75" customHeight="1" thickBot="1">
      <c r="B18" s="37" t="s">
        <v>452</v>
      </c>
      <c r="C18" s="765" t="s">
        <v>509</v>
      </c>
      <c r="D18" s="101">
        <v>719</v>
      </c>
      <c r="E18" s="101">
        <v>588</v>
      </c>
      <c r="F18" s="70"/>
      <c r="G18" s="65"/>
    </row>
    <row r="19" spans="1:7" ht="6.75" customHeight="1">
      <c r="A19" s="1"/>
      <c r="B19" s="30"/>
      <c r="C19" s="31"/>
      <c r="D19" s="31"/>
      <c r="E19" s="10"/>
    </row>
    <row r="20" spans="1:7" ht="138.75" customHeight="1">
      <c r="A20" s="1"/>
      <c r="B20" s="1111" t="s">
        <v>2821</v>
      </c>
      <c r="C20" s="1111"/>
      <c r="D20" s="1111"/>
      <c r="E20" s="1111"/>
    </row>
    <row r="21" spans="1:7" ht="11.25" customHeight="1">
      <c r="A21" s="1"/>
      <c r="B21" s="212"/>
      <c r="C21" s="203"/>
      <c r="D21" s="203"/>
      <c r="E21" s="10"/>
    </row>
    <row r="22" spans="1:7" ht="12.5" thickBot="1">
      <c r="A22" s="1"/>
      <c r="B22" s="35" t="s">
        <v>510</v>
      </c>
      <c r="C22" s="258" t="s">
        <v>238</v>
      </c>
      <c r="D22" s="36" t="s">
        <v>239</v>
      </c>
      <c r="E22" s="36" t="s">
        <v>240</v>
      </c>
      <c r="F22" s="10"/>
      <c r="G22" s="1"/>
    </row>
    <row r="23" spans="1:7" s="51" customFormat="1" ht="16.5" customHeight="1" thickTop="1" thickBot="1">
      <c r="A23" s="65"/>
      <c r="B23" s="37" t="s">
        <v>511</v>
      </c>
      <c r="C23" s="908">
        <v>268</v>
      </c>
      <c r="D23" s="101">
        <v>138</v>
      </c>
      <c r="E23" s="261" t="s">
        <v>512</v>
      </c>
      <c r="F23" s="30"/>
      <c r="G23" s="65"/>
    </row>
    <row r="24" spans="1:7" ht="7.5" customHeight="1">
      <c r="A24" s="1"/>
      <c r="B24" s="30"/>
      <c r="C24" s="31"/>
      <c r="D24" s="31"/>
      <c r="E24" s="10"/>
    </row>
    <row r="25" spans="1:7" ht="15" customHeight="1">
      <c r="A25" s="1"/>
      <c r="B25" s="766" t="s">
        <v>513</v>
      </c>
      <c r="C25" s="691"/>
      <c r="D25" s="766"/>
      <c r="E25" s="10"/>
    </row>
    <row r="26" spans="1:7" ht="12">
      <c r="A26" s="1"/>
      <c r="B26" s="199"/>
      <c r="C26" s="199"/>
      <c r="D26" s="31"/>
      <c r="E26" s="10"/>
    </row>
    <row r="27" spans="1:7" ht="15.5">
      <c r="A27" s="1"/>
      <c r="B27" s="430" t="s">
        <v>514</v>
      </c>
      <c r="C27" s="379"/>
      <c r="D27" s="379"/>
      <c r="E27" s="10"/>
    </row>
    <row r="28" spans="1:7" ht="6.75" customHeight="1">
      <c r="A28" s="1"/>
      <c r="B28" s="212"/>
      <c r="C28" s="212"/>
      <c r="D28" s="212"/>
      <c r="E28" s="10"/>
    </row>
    <row r="29" spans="1:7" ht="14.5" thickBot="1">
      <c r="A29" s="1"/>
      <c r="B29" s="35" t="s">
        <v>515</v>
      </c>
      <c r="C29" s="36" t="s">
        <v>516</v>
      </c>
      <c r="D29" s="36" t="s">
        <v>239</v>
      </c>
      <c r="E29" s="36" t="s">
        <v>240</v>
      </c>
      <c r="F29" s="1"/>
    </row>
    <row r="30" spans="1:7" s="51" customFormat="1" ht="15.75" customHeight="1" thickTop="1">
      <c r="A30" s="65"/>
      <c r="B30" s="534" t="s">
        <v>517</v>
      </c>
      <c r="C30" s="1038">
        <v>4</v>
      </c>
      <c r="D30" s="1040" t="s">
        <v>87</v>
      </c>
      <c r="E30" s="1041">
        <v>1</v>
      </c>
      <c r="F30" s="65"/>
    </row>
    <row r="31" spans="1:7" s="51" customFormat="1" ht="15.75" customHeight="1" thickBot="1">
      <c r="A31" s="65"/>
      <c r="B31" s="37" t="s">
        <v>518</v>
      </c>
      <c r="C31" s="357">
        <v>4</v>
      </c>
      <c r="D31" s="143">
        <v>4</v>
      </c>
      <c r="E31" s="143">
        <v>4</v>
      </c>
      <c r="F31" s="65"/>
    </row>
    <row r="32" spans="1:7" ht="7.5" customHeight="1">
      <c r="A32" s="1"/>
      <c r="B32" s="30"/>
      <c r="C32" s="31"/>
      <c r="D32" s="31"/>
      <c r="E32" s="10"/>
    </row>
    <row r="33" spans="2:5" ht="74.25" customHeight="1">
      <c r="B33" s="1111" t="s">
        <v>2822</v>
      </c>
      <c r="C33" s="1111"/>
      <c r="D33" s="1111"/>
      <c r="E33" s="1111"/>
    </row>
    <row r="35" spans="2:5" ht="12.75" customHeight="1" thickBot="1">
      <c r="B35" s="35" t="s">
        <v>519</v>
      </c>
      <c r="C35" s="36" t="s">
        <v>238</v>
      </c>
    </row>
    <row r="36" spans="2:5" ht="15.75" customHeight="1" thickTop="1">
      <c r="B36" s="534" t="s">
        <v>520</v>
      </c>
      <c r="C36" s="1038">
        <v>1</v>
      </c>
    </row>
    <row r="37" spans="2:5" ht="15.75" customHeight="1" thickBot="1">
      <c r="B37" s="44" t="s">
        <v>2385</v>
      </c>
      <c r="C37" s="357" t="s">
        <v>87</v>
      </c>
    </row>
    <row r="38" spans="2:5" ht="7.5" customHeight="1"/>
    <row r="39" spans="2:5" ht="38.25" customHeight="1">
      <c r="B39" s="1133" t="s">
        <v>2481</v>
      </c>
      <c r="C39" s="1133"/>
      <c r="D39" s="1133"/>
      <c r="E39" s="1133"/>
    </row>
    <row r="40" spans="2:5" ht="14">
      <c r="B40" s="64"/>
      <c r="C40" s="380"/>
      <c r="D40" s="380"/>
      <c r="E40" s="63"/>
    </row>
  </sheetData>
  <sheetProtection algorithmName="SHA-512" hashValue="87WkFjcISsvs0BcC21DvO+dOcKL/CCwz8HhGcr6N4smPh2ZspNhSET9fm0b3OC0+wQOyeGzsbU44/ERbWkpuCw==" saltValue="8xOxaN3pJLWIUur6kOfaBQ==" spinCount="100000" sheet="1" objects="1" scenarios="1"/>
  <mergeCells count="4">
    <mergeCell ref="B39:E39"/>
    <mergeCell ref="B9:E9"/>
    <mergeCell ref="B33:E33"/>
    <mergeCell ref="B20:E20"/>
  </mergeCells>
  <pageMargins left="0.70866141732283472" right="0.70866141732283472" top="0.74803149606299213" bottom="0.74803149606299213" header="0.31496062992125984" footer="0.31496062992125984"/>
  <pageSetup paperSize="8" scale="96" orientation="portrait" cellComments="asDisplayed" r:id="rId1"/>
  <colBreaks count="1" manualBreakCount="1">
    <brk id="5"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D9F1B-9BA3-4988-AA9D-5B1BC534B981}">
  <sheetPr codeName="Sheet13">
    <tabColor theme="5" tint="0.79998168889431442"/>
    <pageSetUpPr fitToPage="1"/>
  </sheetPr>
  <dimension ref="A1:J29"/>
  <sheetViews>
    <sheetView showGridLines="0" zoomScaleNormal="100" zoomScaleSheetLayoutView="100" workbookViewId="0"/>
  </sheetViews>
  <sheetFormatPr defaultColWidth="9" defaultRowHeight="12.75" customHeight="1"/>
  <cols>
    <col min="1" max="1" width="3.453125" customWidth="1"/>
    <col min="2" max="2" width="50.1796875" customWidth="1"/>
    <col min="3" max="3" width="34.54296875" customWidth="1"/>
    <col min="4" max="4" width="24.54296875" style="314" customWidth="1"/>
    <col min="5" max="8" width="11.81640625" style="314" customWidth="1"/>
    <col min="9" max="9" width="11.54296875" bestFit="1" customWidth="1"/>
    <col min="10" max="10" width="10.54296875" bestFit="1" customWidth="1"/>
    <col min="11" max="11" width="11.54296875" bestFit="1" customWidth="1"/>
  </cols>
  <sheetData>
    <row r="1" spans="1:10" ht="13.4" customHeight="1">
      <c r="A1" s="1"/>
      <c r="B1" s="1"/>
      <c r="C1" s="1"/>
      <c r="D1" s="313"/>
      <c r="E1" s="313"/>
      <c r="F1" s="313"/>
    </row>
    <row r="2" spans="1:10" ht="12">
      <c r="A2" s="1"/>
      <c r="B2" s="1"/>
      <c r="C2" s="1"/>
      <c r="D2" s="313"/>
      <c r="H2" s="103"/>
      <c r="I2" s="103" t="s">
        <v>0</v>
      </c>
    </row>
    <row r="3" spans="1:10" ht="12.5">
      <c r="A3" s="1"/>
      <c r="B3" s="1"/>
      <c r="C3" s="1"/>
      <c r="D3" s="313"/>
      <c r="E3" s="315"/>
      <c r="F3" s="313"/>
    </row>
    <row r="4" spans="1:10" ht="27" customHeight="1">
      <c r="A4" s="1"/>
      <c r="B4" s="1"/>
      <c r="C4" s="1"/>
      <c r="D4" s="313"/>
      <c r="E4" s="313"/>
      <c r="F4" s="313"/>
    </row>
    <row r="5" spans="1:10" ht="20">
      <c r="A5" s="1"/>
      <c r="B5" s="16" t="s">
        <v>521</v>
      </c>
      <c r="C5" s="1"/>
      <c r="D5" s="313"/>
      <c r="E5" s="313"/>
      <c r="F5" s="313"/>
    </row>
    <row r="6" spans="1:10" ht="12">
      <c r="A6" s="1"/>
      <c r="B6" s="72"/>
      <c r="C6" s="1"/>
      <c r="D6" s="313"/>
      <c r="E6" s="313"/>
      <c r="F6" s="313"/>
    </row>
    <row r="7" spans="1:10" ht="60.75" customHeight="1">
      <c r="A7" s="1"/>
      <c r="B7" s="1086" t="s">
        <v>2482</v>
      </c>
      <c r="C7" s="1086"/>
      <c r="D7" s="1086"/>
      <c r="E7" s="1086"/>
      <c r="F7" s="1086"/>
      <c r="G7" s="1086"/>
      <c r="H7" s="1086"/>
      <c r="I7" s="1086"/>
    </row>
    <row r="8" spans="1:10" ht="12">
      <c r="A8" s="1"/>
      <c r="B8" s="12"/>
      <c r="C8" s="1"/>
      <c r="D8" s="313"/>
      <c r="E8" s="313"/>
      <c r="F8" s="313"/>
    </row>
    <row r="9" spans="1:10" ht="12.5" thickBot="1">
      <c r="A9" s="1"/>
      <c r="B9" s="26" t="s">
        <v>522</v>
      </c>
      <c r="C9" s="26" t="s">
        <v>523</v>
      </c>
      <c r="D9" s="26" t="s">
        <v>524</v>
      </c>
      <c r="E9" s="316" t="s">
        <v>238</v>
      </c>
      <c r="F9" s="317" t="s">
        <v>525</v>
      </c>
      <c r="G9" s="317" t="s">
        <v>526</v>
      </c>
      <c r="H9" s="317" t="s">
        <v>527</v>
      </c>
      <c r="I9" s="317" t="s">
        <v>242</v>
      </c>
    </row>
    <row r="10" spans="1:10" s="51" customFormat="1" ht="18" customHeight="1" thickTop="1">
      <c r="A10" s="65"/>
      <c r="B10" s="632" t="s">
        <v>2153</v>
      </c>
      <c r="C10" s="631" t="s">
        <v>528</v>
      </c>
      <c r="D10" s="631" t="s">
        <v>529</v>
      </c>
      <c r="E10" s="893">
        <v>14.7</v>
      </c>
      <c r="F10" s="633">
        <v>17.5</v>
      </c>
      <c r="G10" s="633">
        <v>5.3</v>
      </c>
      <c r="H10" s="633">
        <v>5.6</v>
      </c>
      <c r="I10" s="633">
        <v>8.6999999999999993</v>
      </c>
      <c r="J10" s="70"/>
    </row>
    <row r="11" spans="1:10" s="51" customFormat="1" ht="18.649999999999999" customHeight="1">
      <c r="A11" s="65"/>
      <c r="B11" s="631" t="s">
        <v>2728</v>
      </c>
      <c r="C11" s="631" t="s">
        <v>2722</v>
      </c>
      <c r="D11" s="634" t="s">
        <v>2723</v>
      </c>
      <c r="E11" s="747">
        <v>153</v>
      </c>
      <c r="F11" s="635">
        <v>60</v>
      </c>
      <c r="G11" s="635">
        <v>37</v>
      </c>
      <c r="H11" s="635">
        <v>172</v>
      </c>
      <c r="I11" s="635">
        <v>59</v>
      </c>
    </row>
    <row r="12" spans="1:10" s="51" customFormat="1" ht="17.149999999999999" customHeight="1">
      <c r="A12" s="65"/>
      <c r="B12" s="631" t="s">
        <v>530</v>
      </c>
      <c r="C12" s="631" t="s">
        <v>2722</v>
      </c>
      <c r="D12" s="634" t="s">
        <v>2723</v>
      </c>
      <c r="E12" s="747">
        <v>129</v>
      </c>
      <c r="F12" s="635">
        <v>170</v>
      </c>
      <c r="G12" s="635">
        <v>60</v>
      </c>
      <c r="H12" s="635">
        <v>27</v>
      </c>
      <c r="I12" s="635">
        <v>35</v>
      </c>
    </row>
    <row r="13" spans="1:10" s="51" customFormat="1" ht="30.75" customHeight="1">
      <c r="A13" s="65"/>
      <c r="B13" s="631" t="s">
        <v>531</v>
      </c>
      <c r="C13" s="631" t="s">
        <v>532</v>
      </c>
      <c r="D13" s="631" t="s">
        <v>2724</v>
      </c>
      <c r="E13" s="635">
        <v>30.4</v>
      </c>
      <c r="F13" s="633">
        <v>25.7</v>
      </c>
      <c r="G13" s="633">
        <v>18.899999999999999</v>
      </c>
      <c r="H13" s="633">
        <v>16</v>
      </c>
      <c r="I13" s="633">
        <v>16.100000000000001</v>
      </c>
    </row>
    <row r="14" spans="1:10" s="51" customFormat="1" ht="18" customHeight="1">
      <c r="A14" s="65"/>
      <c r="B14" s="632" t="s">
        <v>2725</v>
      </c>
      <c r="C14" s="631" t="s">
        <v>528</v>
      </c>
      <c r="D14" s="631" t="s">
        <v>533</v>
      </c>
      <c r="E14" s="748">
        <v>1017.4</v>
      </c>
      <c r="F14" s="633">
        <v>906.9</v>
      </c>
      <c r="G14" s="633">
        <v>855.8</v>
      </c>
      <c r="H14" s="633">
        <v>862.1</v>
      </c>
      <c r="I14" s="633" t="s">
        <v>534</v>
      </c>
    </row>
    <row r="15" spans="1:10" s="51" customFormat="1" ht="18.75" customHeight="1" thickBot="1">
      <c r="A15" s="65"/>
      <c r="B15" s="636" t="s">
        <v>2726</v>
      </c>
      <c r="C15" s="637" t="s">
        <v>535</v>
      </c>
      <c r="D15" s="638" t="s">
        <v>533</v>
      </c>
      <c r="E15" s="749">
        <v>22.64</v>
      </c>
      <c r="F15" s="639">
        <v>28.9</v>
      </c>
      <c r="G15" s="639">
        <v>20.7</v>
      </c>
      <c r="H15" s="640">
        <v>22.7</v>
      </c>
      <c r="I15" s="641" t="s">
        <v>534</v>
      </c>
      <c r="J15" s="70"/>
    </row>
    <row r="16" spans="1:10" ht="6.75" customHeight="1">
      <c r="A16" s="1"/>
      <c r="B16" s="378"/>
      <c r="C16" s="1"/>
      <c r="D16" s="1"/>
      <c r="E16" s="313"/>
      <c r="F16" s="313"/>
      <c r="G16" s="313"/>
      <c r="I16" s="314"/>
    </row>
    <row r="17" spans="1:9" ht="93.75" customHeight="1">
      <c r="A17" s="1"/>
      <c r="B17" s="1128" t="s">
        <v>2727</v>
      </c>
      <c r="C17" s="1128"/>
      <c r="D17" s="1128"/>
      <c r="E17" s="1128"/>
      <c r="F17" s="1128"/>
      <c r="G17" s="1128"/>
      <c r="H17" s="1128"/>
      <c r="I17" s="1128"/>
    </row>
    <row r="18" spans="1:9" ht="12">
      <c r="A18" s="1"/>
      <c r="B18" s="1134"/>
      <c r="C18" s="1134"/>
      <c r="D18" s="1134"/>
      <c r="E18" s="318"/>
      <c r="F18" s="874"/>
      <c r="G18" s="319"/>
      <c r="I18" s="314"/>
    </row>
    <row r="19" spans="1:9" ht="12">
      <c r="A19" s="1"/>
      <c r="E19" s="313"/>
      <c r="F19" s="313"/>
      <c r="G19" s="313"/>
      <c r="I19" s="314"/>
    </row>
    <row r="20" spans="1:9" ht="26.25" customHeight="1">
      <c r="A20" s="1"/>
      <c r="B20" s="862"/>
      <c r="C20" s="862"/>
      <c r="D20" s="862"/>
      <c r="I20" s="314"/>
    </row>
    <row r="21" spans="1:9" ht="12.75" customHeight="1">
      <c r="D21"/>
      <c r="E21" s="863"/>
      <c r="F21" s="863"/>
      <c r="G21" s="863"/>
      <c r="H21" s="863"/>
      <c r="I21" s="314"/>
    </row>
    <row r="22" spans="1:9" ht="12.75" customHeight="1">
      <c r="D22"/>
      <c r="I22" s="314"/>
    </row>
    <row r="23" spans="1:9" ht="12.75" customHeight="1">
      <c r="D23"/>
      <c r="E23" s="863"/>
      <c r="I23" s="314"/>
    </row>
    <row r="24" spans="1:9" ht="12.75" customHeight="1">
      <c r="D24"/>
      <c r="I24" s="314"/>
    </row>
    <row r="25" spans="1:9" ht="12.75" customHeight="1">
      <c r="D25"/>
      <c r="I25" s="314"/>
    </row>
    <row r="26" spans="1:9" ht="12.75" customHeight="1">
      <c r="D26"/>
      <c r="I26" s="314"/>
    </row>
    <row r="27" spans="1:9" ht="12.75" customHeight="1">
      <c r="D27"/>
      <c r="I27" s="314"/>
    </row>
    <row r="28" spans="1:9" ht="12.75" customHeight="1">
      <c r="D28"/>
      <c r="I28" s="314"/>
    </row>
    <row r="29" spans="1:9" ht="12.75" customHeight="1">
      <c r="D29"/>
      <c r="I29" s="314"/>
    </row>
  </sheetData>
  <sheetProtection algorithmName="SHA-512" hashValue="mB67gIReR2ItA8DWsL+MFBswzEPQl7GtPo6+GV7kBiHhp90r2tG7j+jkOCOe1Q21YcmrZRgkU6l8ho+No8kpUw==" saltValue="cqb9QQ0VKAKfzoYbHPxlIw==" spinCount="100000" sheet="1" objects="1" scenarios="1"/>
  <mergeCells count="3">
    <mergeCell ref="B18:D18"/>
    <mergeCell ref="B17:I17"/>
    <mergeCell ref="B7:I7"/>
  </mergeCells>
  <pageMargins left="0.7" right="0.7" top="0.75" bottom="0.75" header="0.3" footer="0.3"/>
  <pageSetup paperSize="8" scale="80" orientation="portrait" r:id="rId1"/>
  <colBreaks count="1" manualBreakCount="1">
    <brk id="7" max="21"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725F0-5151-410F-AFF8-0C8FF0225DDE}">
  <sheetPr codeName="Sheet14">
    <tabColor theme="5"/>
    <pageSetUpPr fitToPage="1"/>
  </sheetPr>
  <dimension ref="A1:J16"/>
  <sheetViews>
    <sheetView showGridLines="0" zoomScaleNormal="100" zoomScaleSheetLayoutView="100" workbookViewId="0"/>
  </sheetViews>
  <sheetFormatPr defaultColWidth="9" defaultRowHeight="12.75" customHeight="1"/>
  <cols>
    <col min="1" max="1" width="3.453125" customWidth="1"/>
    <col min="2" max="2" width="75.453125" customWidth="1"/>
    <col min="3" max="3" width="27.453125" customWidth="1"/>
    <col min="4" max="4" width="9" customWidth="1"/>
  </cols>
  <sheetData>
    <row r="1" spans="1:10" ht="13.4" customHeight="1">
      <c r="A1" s="1"/>
      <c r="B1" s="1"/>
      <c r="C1" s="1"/>
    </row>
    <row r="2" spans="1:10" ht="12">
      <c r="A2" s="1"/>
      <c r="B2" s="1"/>
      <c r="C2" s="103" t="s">
        <v>0</v>
      </c>
    </row>
    <row r="3" spans="1:10" ht="12.5">
      <c r="A3" s="1"/>
      <c r="B3" s="1"/>
      <c r="C3" s="3"/>
    </row>
    <row r="4" spans="1:10" ht="22" customHeight="1">
      <c r="A4" s="1"/>
      <c r="B4" s="1"/>
      <c r="C4" s="1"/>
    </row>
    <row r="5" spans="1:10" ht="20">
      <c r="A5" s="1"/>
      <c r="B5" s="16" t="s">
        <v>536</v>
      </c>
      <c r="C5" s="211"/>
      <c r="E5" s="71"/>
      <c r="F5" s="71"/>
      <c r="G5" s="71"/>
      <c r="H5" s="71"/>
      <c r="I5" s="71"/>
      <c r="J5" s="71"/>
    </row>
    <row r="6" spans="1:10" ht="12">
      <c r="A6" s="1"/>
      <c r="B6" s="211"/>
      <c r="C6" s="10"/>
    </row>
    <row r="7" spans="1:10" ht="59.25" customHeight="1">
      <c r="A7" s="1"/>
      <c r="B7" s="1091" t="s">
        <v>2483</v>
      </c>
      <c r="C7" s="1091"/>
      <c r="D7" s="64"/>
    </row>
    <row r="8" spans="1:10" ht="12.5">
      <c r="A8" s="1"/>
      <c r="B8" s="207"/>
      <c r="C8" s="208"/>
    </row>
    <row r="9" spans="1:10" ht="12.5" thickBot="1">
      <c r="A9" s="1"/>
      <c r="B9" s="131" t="s">
        <v>39</v>
      </c>
      <c r="C9" s="24" t="s">
        <v>25</v>
      </c>
    </row>
    <row r="10" spans="1:10" s="51" customFormat="1" ht="15" customHeight="1" thickTop="1">
      <c r="A10" s="65"/>
      <c r="B10" s="392" t="s">
        <v>40</v>
      </c>
      <c r="C10" s="386" t="s">
        <v>40</v>
      </c>
    </row>
    <row r="11" spans="1:10" s="51" customFormat="1" ht="15" customHeight="1">
      <c r="A11" s="65"/>
      <c r="B11" s="400" t="s">
        <v>41</v>
      </c>
      <c r="C11" s="141" t="s">
        <v>41</v>
      </c>
    </row>
    <row r="12" spans="1:10" s="51" customFormat="1" ht="15" customHeight="1">
      <c r="A12" s="65"/>
      <c r="B12" s="134" t="s">
        <v>2227</v>
      </c>
      <c r="C12" s="141" t="s">
        <v>42</v>
      </c>
    </row>
    <row r="13" spans="1:10" s="51" customFormat="1" ht="15" customHeight="1">
      <c r="A13" s="65"/>
      <c r="B13" s="134" t="s">
        <v>43</v>
      </c>
      <c r="C13" s="141" t="s">
        <v>43</v>
      </c>
      <c r="D13" s="78"/>
      <c r="E13" s="78"/>
    </row>
    <row r="14" spans="1:10" s="51" customFormat="1" ht="15" customHeight="1" thickBot="1">
      <c r="A14" s="65"/>
      <c r="B14" s="546" t="s">
        <v>44</v>
      </c>
      <c r="C14" s="130" t="s">
        <v>44</v>
      </c>
      <c r="D14" s="78"/>
      <c r="E14" s="78"/>
    </row>
    <row r="15" spans="1:10" ht="12.75" customHeight="1">
      <c r="B15" s="10"/>
      <c r="C15" s="10"/>
    </row>
    <row r="16" spans="1:10" ht="80.25" customHeight="1">
      <c r="B16" s="1135" t="s">
        <v>2736</v>
      </c>
      <c r="C16" s="1136"/>
    </row>
  </sheetData>
  <sheetProtection algorithmName="SHA-512" hashValue="HpCF+UAnQutDHTBBsH9/CN0eTSJ4d9G352urkqxE83s+20nZFWSUojmnk6br2FlUS69PEyul61XnQblBUQ0gXA==" saltValue="aj2dS2nGXZCDf7pm91oXPA==" spinCount="100000" sheet="1" objects="1" scenarios="1"/>
  <mergeCells count="2">
    <mergeCell ref="B7:C7"/>
    <mergeCell ref="B16:C16"/>
  </mergeCells>
  <hyperlinks>
    <hyperlink ref="C10" location="Energy!A1" display="Energy" xr:uid="{B4A95046-2696-44FC-8CD9-8A65EC46DDA4}"/>
    <hyperlink ref="C11" location="'GHG Emissions'!A1" display="GHG emissions" xr:uid="{EB1F5091-1AC9-4460-92D0-8787FDF4B1FE}"/>
    <hyperlink ref="C12" location="'Emissions methodology'!A1" display="Emissions methodology" xr:uid="{D922F8BA-AB4B-4960-9E96-640986D3928E}"/>
    <hyperlink ref="C13" location="'Portfolio resilience'!A1" display="Portfolio resilience" xr:uid="{5AC6D7C2-7FA1-4353-AE8D-9A27F3F2065A}"/>
    <hyperlink ref="C14" location="'Industry associations'!A1" display="Industry associations " xr:uid="{0F3D3645-236A-414D-8B48-FFD59D9E5744}"/>
  </hyperlinks>
  <pageMargins left="0.7" right="0.7" top="0.75" bottom="0.75" header="0.3" footer="0.3"/>
  <pageSetup paperSize="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7B712-2545-41F0-B1B4-83720EB0C198}">
  <sheetPr codeName="Sheet15">
    <tabColor theme="5" tint="0.79998168889431442"/>
    <pageSetUpPr fitToPage="1"/>
  </sheetPr>
  <dimension ref="A1:I29"/>
  <sheetViews>
    <sheetView showGridLines="0" zoomScaleNormal="100" zoomScaleSheetLayoutView="100" workbookViewId="0"/>
  </sheetViews>
  <sheetFormatPr defaultColWidth="9" defaultRowHeight="12.75" customHeight="1"/>
  <cols>
    <col min="1" max="1" width="3.453125" customWidth="1"/>
    <col min="2" max="2" width="45.453125" customWidth="1"/>
    <col min="3" max="5" width="15.453125" customWidth="1"/>
    <col min="6" max="6" width="13.81640625" customWidth="1"/>
    <col min="7" max="7" width="13.26953125" customWidth="1"/>
    <col min="8" max="8" width="9" customWidth="1"/>
  </cols>
  <sheetData>
    <row r="1" spans="1:9" ht="13.4" customHeight="1">
      <c r="A1" s="1"/>
      <c r="B1" s="1"/>
      <c r="C1" s="1"/>
      <c r="D1" s="1"/>
      <c r="E1" s="1"/>
      <c r="F1" s="1"/>
      <c r="G1" s="1"/>
    </row>
    <row r="2" spans="1:9" ht="12">
      <c r="A2" s="1"/>
      <c r="B2" s="1"/>
      <c r="C2" s="1"/>
      <c r="D2" s="1"/>
      <c r="E2" s="1"/>
      <c r="F2" s="1"/>
      <c r="G2" s="103" t="s">
        <v>0</v>
      </c>
    </row>
    <row r="3" spans="1:9" ht="12.5">
      <c r="A3" s="1"/>
      <c r="B3" s="1"/>
      <c r="C3" s="1"/>
      <c r="D3" s="3"/>
      <c r="E3" s="1"/>
      <c r="F3" s="1"/>
      <c r="G3" s="1"/>
    </row>
    <row r="4" spans="1:9" ht="28" customHeight="1">
      <c r="A4" s="1"/>
      <c r="B4" s="1"/>
      <c r="C4" s="1"/>
      <c r="D4" s="1132"/>
      <c r="E4" s="1132"/>
      <c r="F4" s="1"/>
      <c r="G4" s="1"/>
    </row>
    <row r="5" spans="1:9" ht="20">
      <c r="A5" s="1"/>
      <c r="B5" s="16" t="s">
        <v>537</v>
      </c>
      <c r="C5" s="10"/>
      <c r="D5" s="10"/>
      <c r="E5" s="1"/>
      <c r="F5" s="1"/>
      <c r="G5" s="1"/>
    </row>
    <row r="6" spans="1:9" ht="12">
      <c r="A6" s="1"/>
      <c r="B6" s="10"/>
      <c r="C6" s="10"/>
      <c r="D6" s="10"/>
      <c r="E6" s="1"/>
      <c r="F6" s="1"/>
      <c r="G6" s="1"/>
    </row>
    <row r="7" spans="1:9" ht="14.15" customHeight="1">
      <c r="A7" s="1"/>
      <c r="B7" s="184" t="s">
        <v>2779</v>
      </c>
      <c r="C7" s="16"/>
      <c r="D7" s="1"/>
      <c r="E7" s="1"/>
      <c r="F7" s="1"/>
      <c r="G7" s="1"/>
      <c r="H7" s="1"/>
      <c r="I7" s="1"/>
    </row>
    <row r="8" spans="1:9" ht="14.15" customHeight="1">
      <c r="A8" s="1"/>
      <c r="B8" s="184"/>
      <c r="C8" s="16"/>
      <c r="D8" s="1"/>
      <c r="E8" s="1"/>
      <c r="F8" s="1"/>
      <c r="G8" s="1"/>
      <c r="H8" s="1"/>
      <c r="I8" s="1"/>
    </row>
    <row r="9" spans="1:9" ht="12">
      <c r="A9" s="1"/>
      <c r="B9" s="1106" t="s">
        <v>538</v>
      </c>
      <c r="C9" s="1137"/>
      <c r="D9" s="1137"/>
      <c r="E9" s="1"/>
      <c r="F9" s="1"/>
      <c r="G9" s="1"/>
    </row>
    <row r="10" spans="1:9" ht="12">
      <c r="A10" s="1"/>
      <c r="B10" s="93"/>
      <c r="C10" s="93"/>
      <c r="D10" s="93"/>
      <c r="E10" s="1"/>
      <c r="F10" s="1"/>
      <c r="G10" s="1"/>
    </row>
    <row r="11" spans="1:9" ht="15.5">
      <c r="A11" s="1"/>
      <c r="B11" s="364" t="s">
        <v>539</v>
      </c>
      <c r="C11" s="10"/>
      <c r="D11" s="10"/>
      <c r="E11" s="1"/>
      <c r="F11" s="1"/>
      <c r="G11" s="1"/>
    </row>
    <row r="12" spans="1:9" ht="12">
      <c r="A12" s="1"/>
      <c r="B12" s="415"/>
      <c r="C12" s="64"/>
      <c r="D12" s="1"/>
      <c r="E12" s="1"/>
      <c r="F12" s="1"/>
      <c r="G12" s="1"/>
    </row>
    <row r="13" spans="1:9" ht="18" customHeight="1" thickBot="1">
      <c r="A13" s="1"/>
      <c r="B13" s="77" t="s">
        <v>540</v>
      </c>
      <c r="C13" s="76" t="s">
        <v>238</v>
      </c>
      <c r="D13" s="76" t="s">
        <v>239</v>
      </c>
      <c r="E13" s="76" t="s">
        <v>240</v>
      </c>
      <c r="F13" s="76" t="s">
        <v>241</v>
      </c>
      <c r="G13" s="76" t="s">
        <v>242</v>
      </c>
    </row>
    <row r="14" spans="1:9" s="51" customFormat="1" ht="18" customHeight="1" thickTop="1">
      <c r="A14" s="65"/>
      <c r="B14" s="84" t="s">
        <v>541</v>
      </c>
      <c r="C14" s="642">
        <v>50</v>
      </c>
      <c r="D14" s="642">
        <v>52</v>
      </c>
      <c r="E14" s="642">
        <v>53</v>
      </c>
      <c r="F14" s="643">
        <v>51</v>
      </c>
      <c r="G14" s="643">
        <v>43</v>
      </c>
    </row>
    <row r="15" spans="1:9" s="51" customFormat="1" ht="18" customHeight="1">
      <c r="A15" s="65"/>
      <c r="B15" s="84" t="s">
        <v>542</v>
      </c>
      <c r="C15" s="642">
        <v>6</v>
      </c>
      <c r="D15" s="642">
        <v>5</v>
      </c>
      <c r="E15" s="642">
        <v>7</v>
      </c>
      <c r="F15" s="643">
        <v>8</v>
      </c>
      <c r="G15" s="643">
        <v>9</v>
      </c>
    </row>
    <row r="16" spans="1:9" s="51" customFormat="1" ht="18" customHeight="1">
      <c r="A16" s="65"/>
      <c r="B16" s="84" t="s">
        <v>543</v>
      </c>
      <c r="C16" s="642">
        <v>73</v>
      </c>
      <c r="D16" s="642">
        <v>73</v>
      </c>
      <c r="E16" s="642">
        <v>75</v>
      </c>
      <c r="F16" s="643">
        <v>78</v>
      </c>
      <c r="G16" s="643">
        <v>79</v>
      </c>
    </row>
    <row r="17" spans="1:7" s="51" customFormat="1" ht="18" customHeight="1">
      <c r="A17" s="65"/>
      <c r="B17" s="84" t="s">
        <v>544</v>
      </c>
      <c r="C17" s="642">
        <v>31</v>
      </c>
      <c r="D17" s="642">
        <v>31</v>
      </c>
      <c r="E17" s="642">
        <v>29</v>
      </c>
      <c r="F17" s="643">
        <v>27</v>
      </c>
      <c r="G17" s="643">
        <v>27</v>
      </c>
    </row>
    <row r="18" spans="1:7" s="51" customFormat="1" ht="18" customHeight="1" thickBot="1">
      <c r="A18" s="65"/>
      <c r="B18" s="84" t="s">
        <v>545</v>
      </c>
      <c r="C18" s="642">
        <v>1</v>
      </c>
      <c r="D18" s="642" t="s">
        <v>2179</v>
      </c>
      <c r="E18" s="642">
        <v>1</v>
      </c>
      <c r="F18" s="643">
        <v>8</v>
      </c>
      <c r="G18" s="643">
        <v>17</v>
      </c>
    </row>
    <row r="19" spans="1:7" s="51" customFormat="1" ht="18" customHeight="1" thickBot="1">
      <c r="A19" s="65"/>
      <c r="B19" s="85" t="s">
        <v>546</v>
      </c>
      <c r="C19" s="644">
        <v>160</v>
      </c>
      <c r="D19" s="644">
        <v>162</v>
      </c>
      <c r="E19" s="644">
        <v>165</v>
      </c>
      <c r="F19" s="645">
        <v>172</v>
      </c>
      <c r="G19" s="645">
        <v>176</v>
      </c>
    </row>
    <row r="20" spans="1:7" s="51" customFormat="1" ht="18" customHeight="1" thickBot="1">
      <c r="A20" s="65"/>
      <c r="B20" s="431" t="s">
        <v>547</v>
      </c>
      <c r="C20" s="644">
        <v>33</v>
      </c>
      <c r="D20" s="644">
        <v>33</v>
      </c>
      <c r="E20" s="644">
        <v>33</v>
      </c>
      <c r="F20" s="645">
        <v>33</v>
      </c>
      <c r="G20" s="645">
        <v>31</v>
      </c>
    </row>
    <row r="21" spans="1:7" ht="18" customHeight="1" thickBot="1">
      <c r="A21" s="1"/>
      <c r="B21" s="431" t="s">
        <v>548</v>
      </c>
      <c r="C21" s="767">
        <v>20.6</v>
      </c>
      <c r="D21" s="767">
        <v>20.399999999999999</v>
      </c>
      <c r="E21" s="767">
        <v>20</v>
      </c>
      <c r="F21" s="767">
        <v>19.2</v>
      </c>
      <c r="G21" s="767">
        <v>17.600000000000001</v>
      </c>
    </row>
    <row r="22" spans="1:7" ht="18" customHeight="1">
      <c r="A22" s="1"/>
      <c r="B22" s="692" t="s">
        <v>370</v>
      </c>
      <c r="C22" s="952"/>
      <c r="D22" s="984"/>
      <c r="E22" s="953"/>
      <c r="F22" s="953"/>
      <c r="G22" s="953"/>
    </row>
    <row r="23" spans="1:7" ht="6.75" customHeight="1">
      <c r="A23" s="1"/>
      <c r="B23" s="179"/>
      <c r="C23" s="954"/>
      <c r="D23" s="955"/>
      <c r="E23" s="646"/>
      <c r="F23" s="646"/>
      <c r="G23" s="646"/>
    </row>
    <row r="24" spans="1:7" ht="99.75" customHeight="1">
      <c r="A24" s="1"/>
      <c r="B24" s="1092" t="s">
        <v>2367</v>
      </c>
      <c r="C24" s="1092"/>
      <c r="D24" s="1092"/>
      <c r="E24" s="1092"/>
      <c r="F24" s="1092"/>
      <c r="G24" s="1092"/>
    </row>
    <row r="26" spans="1:7" ht="15.5">
      <c r="B26" s="364"/>
    </row>
    <row r="27" spans="1:7" ht="15.5">
      <c r="B27" s="364"/>
    </row>
    <row r="28" spans="1:7" ht="12.75" customHeight="1">
      <c r="B28" s="63"/>
    </row>
    <row r="29" spans="1:7" ht="12.75" customHeight="1">
      <c r="B29" s="382"/>
    </row>
  </sheetData>
  <sheetProtection algorithmName="SHA-512" hashValue="0e/EBs8VCQy0KvGg+1QP/b4JoVE8D5HP6117pRcxi2WSnQdy3va80CQJMulyv1idsNphCr0alGtNcAcvOAYwKA==" saltValue="pnWNIEkJ5FlW3hzvAlpZEg==" spinCount="100000" sheet="1" objects="1" scenarios="1"/>
  <mergeCells count="3">
    <mergeCell ref="B9:D9"/>
    <mergeCell ref="D4:E4"/>
    <mergeCell ref="B24:G24"/>
  </mergeCells>
  <phoneticPr fontId="49" type="noConversion"/>
  <pageMargins left="0.70866141732283472" right="0.70866141732283472" top="0.74803149606299213" bottom="0.74803149606299213" header="0.31496062992125984" footer="0.31496062992125984"/>
  <pageSetup paperSize="8" orientation="portrait" cellComments="asDisplayed" r:id="rId1"/>
  <colBreaks count="1" manualBreakCount="1">
    <brk id="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3237F-519B-4A00-A4A7-7B7D3C5E370A}">
  <sheetPr codeName="Sheet16">
    <tabColor theme="5" tint="0.79998168889431442"/>
    <pageSetUpPr fitToPage="1"/>
  </sheetPr>
  <dimension ref="A1:M111"/>
  <sheetViews>
    <sheetView showGridLines="0" zoomScaleNormal="100" zoomScaleSheetLayoutView="100" workbookViewId="0"/>
  </sheetViews>
  <sheetFormatPr defaultColWidth="9" defaultRowHeight="12.75" customHeight="1"/>
  <cols>
    <col min="1" max="1" width="3.453125" customWidth="1"/>
    <col min="2" max="2" width="78.1796875" customWidth="1"/>
    <col min="3" max="9" width="15.453125" customWidth="1"/>
    <col min="10" max="10" width="11.54296875" bestFit="1" customWidth="1"/>
    <col min="11" max="11" width="11.26953125" bestFit="1" customWidth="1"/>
    <col min="12" max="12" width="9" customWidth="1"/>
    <col min="14" max="14" width="14" customWidth="1"/>
  </cols>
  <sheetData>
    <row r="1" spans="1:9" ht="13.4" customHeight="1">
      <c r="A1" s="1"/>
      <c r="B1" s="1"/>
      <c r="C1" s="1"/>
      <c r="D1" s="1"/>
      <c r="E1" s="1"/>
      <c r="F1" s="1"/>
      <c r="G1" s="1"/>
    </row>
    <row r="2" spans="1:9" ht="12">
      <c r="A2" s="1"/>
      <c r="B2" s="1"/>
      <c r="C2" s="1"/>
      <c r="D2" s="1"/>
      <c r="E2" s="1"/>
      <c r="F2" s="1"/>
      <c r="G2" s="103"/>
      <c r="I2" s="103" t="s">
        <v>0</v>
      </c>
    </row>
    <row r="3" spans="1:9" ht="12.5">
      <c r="A3" s="1"/>
      <c r="B3" s="1"/>
      <c r="C3" s="1"/>
      <c r="D3" s="1"/>
      <c r="E3" s="1"/>
      <c r="F3" s="1"/>
      <c r="G3" s="3"/>
    </row>
    <row r="4" spans="1:9" ht="27" customHeight="1">
      <c r="A4" s="1"/>
      <c r="B4" s="1"/>
      <c r="D4" s="1"/>
      <c r="E4" s="1"/>
      <c r="F4" s="1"/>
      <c r="G4" s="1"/>
    </row>
    <row r="5" spans="1:9" ht="20">
      <c r="A5" s="1"/>
      <c r="B5" s="16" t="s">
        <v>549</v>
      </c>
      <c r="C5" s="10"/>
      <c r="D5" s="10"/>
      <c r="E5" s="10"/>
      <c r="F5" s="10"/>
      <c r="G5" s="10"/>
    </row>
    <row r="6" spans="1:9" ht="12">
      <c r="A6" s="1"/>
      <c r="B6" s="1137"/>
      <c r="C6" s="1137"/>
      <c r="D6" s="1137"/>
      <c r="E6" s="10"/>
      <c r="F6" s="10"/>
      <c r="G6" s="10"/>
    </row>
    <row r="7" spans="1:9" ht="14.15" customHeight="1">
      <c r="A7" s="1"/>
      <c r="B7" s="184" t="s">
        <v>2779</v>
      </c>
      <c r="C7" s="16"/>
      <c r="D7" s="10"/>
      <c r="E7" s="10"/>
      <c r="F7" s="10"/>
      <c r="G7" s="10"/>
      <c r="H7" s="1"/>
      <c r="I7" s="1"/>
    </row>
    <row r="8" spans="1:9" ht="14.15" customHeight="1">
      <c r="A8" s="1"/>
      <c r="B8" s="184"/>
      <c r="C8" s="16"/>
      <c r="D8" s="10"/>
      <c r="E8" s="10"/>
      <c r="F8" s="10"/>
      <c r="G8" s="10"/>
      <c r="H8" s="1"/>
      <c r="I8" s="1"/>
    </row>
    <row r="9" spans="1:9" ht="12">
      <c r="A9" s="1"/>
      <c r="B9" s="1106" t="s">
        <v>550</v>
      </c>
      <c r="C9" s="1137"/>
      <c r="D9" s="1137"/>
      <c r="E9" s="10"/>
      <c r="F9" s="10"/>
      <c r="G9" s="10"/>
    </row>
    <row r="10" spans="1:9" ht="12">
      <c r="A10" s="1"/>
      <c r="B10" s="93"/>
      <c r="C10" s="93"/>
      <c r="D10" s="93"/>
      <c r="E10" s="10"/>
      <c r="F10" s="10"/>
      <c r="G10" s="10"/>
    </row>
    <row r="11" spans="1:9" ht="15.5">
      <c r="A11" s="1"/>
      <c r="B11" s="361" t="s">
        <v>551</v>
      </c>
      <c r="C11" s="13"/>
      <c r="D11" s="95"/>
      <c r="E11" s="95"/>
      <c r="F11" s="95"/>
      <c r="G11" s="95"/>
    </row>
    <row r="12" spans="1:9" ht="12">
      <c r="A12" s="1"/>
      <c r="B12" s="254"/>
      <c r="C12" s="254"/>
      <c r="D12" s="95"/>
      <c r="E12" s="95"/>
      <c r="F12" s="95"/>
      <c r="G12" s="95"/>
    </row>
    <row r="13" spans="1:9" ht="15.5" thickBot="1">
      <c r="A13" s="1"/>
      <c r="B13" s="35" t="s">
        <v>552</v>
      </c>
      <c r="C13" s="36" t="s">
        <v>238</v>
      </c>
      <c r="D13" s="36" t="s">
        <v>239</v>
      </c>
      <c r="E13" s="36" t="s">
        <v>240</v>
      </c>
      <c r="F13" s="36" t="s">
        <v>241</v>
      </c>
      <c r="G13" s="36" t="s">
        <v>242</v>
      </c>
    </row>
    <row r="14" spans="1:9" s="51" customFormat="1" ht="12.5" thickTop="1">
      <c r="A14" s="65"/>
      <c r="B14" s="42" t="s">
        <v>553</v>
      </c>
      <c r="C14" s="145">
        <v>9.6</v>
      </c>
      <c r="D14" s="145">
        <v>9.1</v>
      </c>
      <c r="E14" s="104">
        <v>9.6999999999999993</v>
      </c>
      <c r="F14" s="105">
        <v>10.4</v>
      </c>
      <c r="G14" s="105">
        <v>10.5</v>
      </c>
    </row>
    <row r="15" spans="1:9" s="51" customFormat="1" ht="12">
      <c r="A15" s="65"/>
      <c r="B15" s="42" t="s">
        <v>554</v>
      </c>
      <c r="C15" s="145">
        <v>11.4</v>
      </c>
      <c r="D15" s="145">
        <v>11.9</v>
      </c>
      <c r="E15" s="104">
        <v>11.9</v>
      </c>
      <c r="F15" s="105">
        <v>12.9</v>
      </c>
      <c r="G15" s="106">
        <v>13</v>
      </c>
    </row>
    <row r="16" spans="1:9" s="51" customFormat="1" ht="14">
      <c r="A16" s="65"/>
      <c r="B16" s="43" t="s">
        <v>555</v>
      </c>
      <c r="C16" s="145">
        <v>19.7</v>
      </c>
      <c r="D16" s="145">
        <v>20.7</v>
      </c>
      <c r="E16" s="104">
        <v>20.399999999999999</v>
      </c>
      <c r="F16" s="105">
        <v>21.1</v>
      </c>
      <c r="G16" s="105">
        <v>19.600000000000001</v>
      </c>
    </row>
    <row r="17" spans="1:11" s="51" customFormat="1" ht="12.75" customHeight="1">
      <c r="A17" s="65"/>
      <c r="B17" s="42" t="s">
        <v>556</v>
      </c>
      <c r="C17" s="146">
        <v>21</v>
      </c>
      <c r="D17" s="146">
        <v>21</v>
      </c>
      <c r="E17" s="145" t="s">
        <v>557</v>
      </c>
      <c r="F17" s="105">
        <v>23.3</v>
      </c>
      <c r="G17" s="105">
        <v>23.5</v>
      </c>
      <c r="H17" s="70"/>
    </row>
    <row r="18" spans="1:11" s="51" customFormat="1" ht="16.5" customHeight="1" thickBot="1">
      <c r="A18" s="65"/>
      <c r="B18" s="37" t="s">
        <v>558</v>
      </c>
      <c r="C18" s="107">
        <v>65.599999999999994</v>
      </c>
      <c r="D18" s="107">
        <v>67.400000000000006</v>
      </c>
      <c r="E18" s="107" t="s">
        <v>2737</v>
      </c>
      <c r="F18" s="196">
        <v>110</v>
      </c>
      <c r="G18" s="198">
        <v>116.4</v>
      </c>
      <c r="H18" s="70"/>
    </row>
    <row r="19" spans="1:11" ht="12.75" customHeight="1">
      <c r="A19" s="1"/>
      <c r="B19" s="1142"/>
      <c r="C19" s="1142"/>
      <c r="D19" s="1142"/>
      <c r="E19" s="1142"/>
      <c r="F19" s="1142"/>
      <c r="G19" s="1142"/>
    </row>
    <row r="20" spans="1:11" ht="99" customHeight="1">
      <c r="A20" s="1"/>
      <c r="B20" s="1092" t="s">
        <v>2738</v>
      </c>
      <c r="C20" s="1092"/>
      <c r="D20" s="1092"/>
      <c r="E20" s="1092"/>
      <c r="F20" s="1092"/>
      <c r="G20" s="1092"/>
    </row>
    <row r="21" spans="1:11" ht="13.5" customHeight="1">
      <c r="A21" s="1"/>
      <c r="B21" s="211"/>
      <c r="C21" s="4"/>
      <c r="D21" s="10"/>
      <c r="E21" s="10"/>
      <c r="F21" s="10"/>
      <c r="G21" s="10"/>
    </row>
    <row r="22" spans="1:11" ht="13.5" customHeight="1">
      <c r="A22" s="1"/>
      <c r="B22" s="211"/>
      <c r="C22" s="1144" t="s">
        <v>238</v>
      </c>
      <c r="D22" s="1144"/>
      <c r="E22" s="1145" t="s">
        <v>239</v>
      </c>
      <c r="F22" s="1145"/>
      <c r="G22" s="10"/>
    </row>
    <row r="23" spans="1:11" ht="14.5" thickBot="1">
      <c r="A23" s="1"/>
      <c r="B23" s="35" t="s">
        <v>559</v>
      </c>
      <c r="C23" s="36" t="s">
        <v>560</v>
      </c>
      <c r="D23" s="36" t="s">
        <v>561</v>
      </c>
      <c r="E23" s="36" t="s">
        <v>560</v>
      </c>
      <c r="F23" s="36" t="s">
        <v>561</v>
      </c>
      <c r="G23" s="10"/>
    </row>
    <row r="24" spans="1:11" s="51" customFormat="1" ht="12.5" thickTop="1">
      <c r="A24" s="65"/>
      <c r="B24" s="262" t="s">
        <v>84</v>
      </c>
      <c r="C24" s="146">
        <v>0.1</v>
      </c>
      <c r="D24" s="146">
        <v>0</v>
      </c>
      <c r="E24" s="146">
        <v>0.1</v>
      </c>
      <c r="F24" s="146">
        <v>0</v>
      </c>
      <c r="G24" s="30"/>
    </row>
    <row r="25" spans="1:11" s="51" customFormat="1" ht="12">
      <c r="A25" s="65"/>
      <c r="B25" s="262" t="s">
        <v>88</v>
      </c>
      <c r="C25" s="146">
        <v>0.7</v>
      </c>
      <c r="D25" s="146">
        <v>0.2</v>
      </c>
      <c r="E25" s="146">
        <v>0.7</v>
      </c>
      <c r="F25" s="146">
        <v>0.2</v>
      </c>
      <c r="G25" s="30"/>
      <c r="K25" s="174"/>
    </row>
    <row r="26" spans="1:11" s="51" customFormat="1" ht="12">
      <c r="A26" s="65"/>
      <c r="B26" s="262" t="s">
        <v>90</v>
      </c>
      <c r="C26" s="146">
        <v>0.2</v>
      </c>
      <c r="D26" s="146">
        <v>0</v>
      </c>
      <c r="E26" s="146">
        <v>0.2</v>
      </c>
      <c r="F26" s="146">
        <v>0</v>
      </c>
      <c r="G26" s="30"/>
    </row>
    <row r="27" spans="1:11" s="51" customFormat="1" ht="12">
      <c r="A27" s="65"/>
      <c r="B27" s="262" t="s">
        <v>562</v>
      </c>
      <c r="C27" s="146">
        <v>1.4</v>
      </c>
      <c r="D27" s="146">
        <v>10.7</v>
      </c>
      <c r="E27" s="146">
        <v>1.4</v>
      </c>
      <c r="F27" s="146">
        <v>11.1</v>
      </c>
      <c r="G27" s="30"/>
    </row>
    <row r="28" spans="1:11" s="51" customFormat="1" ht="12">
      <c r="A28" s="65"/>
      <c r="B28" s="262" t="s">
        <v>563</v>
      </c>
      <c r="C28" s="146">
        <v>2.1</v>
      </c>
      <c r="D28" s="146">
        <v>0.3</v>
      </c>
      <c r="E28" s="146">
        <v>1.8</v>
      </c>
      <c r="F28" s="146">
        <v>0.3</v>
      </c>
      <c r="G28" s="30"/>
    </row>
    <row r="29" spans="1:11" s="51" customFormat="1" ht="12">
      <c r="A29" s="65"/>
      <c r="B29" s="262" t="s">
        <v>97</v>
      </c>
      <c r="C29" s="146">
        <v>1.5</v>
      </c>
      <c r="D29" s="146">
        <v>0.1</v>
      </c>
      <c r="E29" s="146">
        <v>1.2</v>
      </c>
      <c r="F29" s="146">
        <v>0.1</v>
      </c>
      <c r="G29" s="30"/>
    </row>
    <row r="30" spans="1:11" s="51" customFormat="1" ht="14.15" customHeight="1">
      <c r="A30" s="65"/>
      <c r="B30" s="262" t="s">
        <v>99</v>
      </c>
      <c r="C30" s="146">
        <v>3.5</v>
      </c>
      <c r="D30" s="146">
        <v>0.1</v>
      </c>
      <c r="E30" s="146">
        <v>3.6</v>
      </c>
      <c r="F30" s="146">
        <v>0.1</v>
      </c>
      <c r="G30" s="30"/>
    </row>
    <row r="31" spans="1:11" s="51" customFormat="1" ht="12">
      <c r="A31" s="65"/>
      <c r="B31" s="262" t="s">
        <v>564</v>
      </c>
      <c r="C31" s="146">
        <v>0.2</v>
      </c>
      <c r="D31" s="146">
        <v>0.1</v>
      </c>
      <c r="E31" s="146">
        <v>0.1</v>
      </c>
      <c r="F31" s="146">
        <v>0.1</v>
      </c>
      <c r="G31" s="30"/>
    </row>
    <row r="32" spans="1:11" s="51" customFormat="1" ht="14.5" thickBot="1">
      <c r="A32" s="65"/>
      <c r="B32" s="262" t="s">
        <v>565</v>
      </c>
      <c r="C32" s="146">
        <v>0</v>
      </c>
      <c r="D32" s="146">
        <v>0</v>
      </c>
      <c r="E32" s="146">
        <v>0</v>
      </c>
      <c r="F32" s="146">
        <v>0</v>
      </c>
      <c r="G32" s="30"/>
    </row>
    <row r="33" spans="1:8" ht="12.5" thickBot="1">
      <c r="A33" s="1"/>
      <c r="B33" s="263" t="s">
        <v>330</v>
      </c>
      <c r="C33" s="147">
        <v>9.6</v>
      </c>
      <c r="D33" s="147">
        <v>11.4</v>
      </c>
      <c r="E33" s="147">
        <v>9.1</v>
      </c>
      <c r="F33" s="147">
        <v>11.9</v>
      </c>
      <c r="G33" s="70"/>
    </row>
    <row r="34" spans="1:8" ht="14.25" customHeight="1">
      <c r="A34" s="1"/>
      <c r="B34" s="1143" t="s">
        <v>370</v>
      </c>
      <c r="C34" s="1143"/>
      <c r="D34" s="1143"/>
      <c r="E34" s="1143"/>
      <c r="F34" s="1143"/>
      <c r="G34" s="1143"/>
    </row>
    <row r="35" spans="1:8" ht="12">
      <c r="A35" s="1"/>
      <c r="B35" s="1146" t="s">
        <v>566</v>
      </c>
      <c r="C35" s="1146"/>
      <c r="D35" s="1146"/>
      <c r="E35" s="1146"/>
      <c r="F35" s="1146"/>
      <c r="G35" s="10"/>
    </row>
    <row r="36" spans="1:8" ht="12">
      <c r="A36" s="1"/>
      <c r="B36" s="11"/>
      <c r="C36" s="11"/>
      <c r="D36" s="10"/>
      <c r="E36" s="10"/>
      <c r="F36" s="10"/>
      <c r="G36" s="10"/>
    </row>
    <row r="37" spans="1:8" ht="14.5" thickBot="1">
      <c r="A37" s="1"/>
      <c r="B37" s="35" t="s">
        <v>567</v>
      </c>
      <c r="C37" s="76" t="s">
        <v>238</v>
      </c>
      <c r="D37" s="76" t="s">
        <v>239</v>
      </c>
      <c r="E37" s="76" t="s">
        <v>240</v>
      </c>
      <c r="F37" s="76" t="s">
        <v>241</v>
      </c>
      <c r="G37" s="76" t="s">
        <v>242</v>
      </c>
      <c r="H37" s="86"/>
    </row>
    <row r="38" spans="1:8" s="51" customFormat="1" ht="12.5" thickTop="1">
      <c r="A38" s="65"/>
      <c r="B38" s="42" t="s">
        <v>568</v>
      </c>
      <c r="C38" s="146">
        <v>11.4</v>
      </c>
      <c r="D38" s="146">
        <v>11.9</v>
      </c>
      <c r="E38" s="790">
        <v>11.9</v>
      </c>
      <c r="F38" s="105">
        <v>12.9</v>
      </c>
      <c r="G38" s="105">
        <v>13</v>
      </c>
      <c r="H38" s="19"/>
    </row>
    <row r="39" spans="1:8" s="51" customFormat="1" ht="12">
      <c r="A39" s="65"/>
      <c r="B39" s="42" t="s">
        <v>569</v>
      </c>
      <c r="C39" s="146">
        <v>2.8</v>
      </c>
      <c r="D39" s="146">
        <v>2.2000000000000002</v>
      </c>
      <c r="E39" s="790">
        <v>2.5</v>
      </c>
      <c r="F39" s="105">
        <v>2.8</v>
      </c>
      <c r="G39" s="105">
        <v>2.7</v>
      </c>
      <c r="H39" s="19"/>
    </row>
    <row r="40" spans="1:8" s="51" customFormat="1" ht="12">
      <c r="A40" s="65"/>
      <c r="B40" s="43" t="s">
        <v>541</v>
      </c>
      <c r="C40" s="146">
        <v>4.8</v>
      </c>
      <c r="D40" s="146">
        <v>4.9000000000000004</v>
      </c>
      <c r="E40" s="790">
        <v>5.0999999999999996</v>
      </c>
      <c r="F40" s="105">
        <v>4.7</v>
      </c>
      <c r="G40" s="105">
        <v>3.8</v>
      </c>
      <c r="H40" s="19"/>
    </row>
    <row r="41" spans="1:8" s="51" customFormat="1" ht="14">
      <c r="A41" s="65"/>
      <c r="B41" s="42" t="s">
        <v>570</v>
      </c>
      <c r="C41" s="146">
        <v>0</v>
      </c>
      <c r="D41" s="146">
        <v>0</v>
      </c>
      <c r="E41" s="790">
        <v>0</v>
      </c>
      <c r="F41" s="105">
        <v>0.9</v>
      </c>
      <c r="G41" s="105">
        <v>1.9</v>
      </c>
      <c r="H41" s="19"/>
    </row>
    <row r="42" spans="1:8" s="51" customFormat="1" ht="14.15" customHeight="1">
      <c r="A42" s="65"/>
      <c r="B42" s="42" t="s">
        <v>544</v>
      </c>
      <c r="C42" s="146">
        <v>1.6</v>
      </c>
      <c r="D42" s="146">
        <v>1.6</v>
      </c>
      <c r="E42" s="790">
        <v>1.5</v>
      </c>
      <c r="F42" s="105">
        <v>1.4</v>
      </c>
      <c r="G42" s="105">
        <v>1.4</v>
      </c>
      <c r="H42" s="19"/>
    </row>
    <row r="43" spans="1:8" s="51" customFormat="1" ht="14.5" thickBot="1">
      <c r="A43" s="65"/>
      <c r="B43" s="43" t="s">
        <v>571</v>
      </c>
      <c r="C43" s="146">
        <v>0.4</v>
      </c>
      <c r="D43" s="146">
        <v>0.4</v>
      </c>
      <c r="E43" s="790">
        <v>0.6</v>
      </c>
      <c r="F43" s="105">
        <v>0.6</v>
      </c>
      <c r="G43" s="105">
        <v>0.7</v>
      </c>
      <c r="H43" s="19"/>
    </row>
    <row r="44" spans="1:8" s="51" customFormat="1" ht="14.25" customHeight="1" thickBot="1">
      <c r="A44" s="65"/>
      <c r="B44" s="48" t="s">
        <v>330</v>
      </c>
      <c r="C44" s="147">
        <v>21</v>
      </c>
      <c r="D44" s="147">
        <v>21</v>
      </c>
      <c r="E44" s="147" t="s">
        <v>557</v>
      </c>
      <c r="F44" s="791">
        <v>23.3</v>
      </c>
      <c r="G44" s="791">
        <v>23.5</v>
      </c>
      <c r="H44" s="394"/>
    </row>
    <row r="45" spans="1:8" ht="9.75" customHeight="1">
      <c r="A45" s="1"/>
      <c r="B45" s="1142"/>
      <c r="C45" s="1142"/>
      <c r="D45" s="1142"/>
      <c r="E45" s="1142"/>
      <c r="F45" s="1142"/>
      <c r="G45" s="1142"/>
    </row>
    <row r="46" spans="1:8" ht="49.5" customHeight="1">
      <c r="A46" s="1"/>
      <c r="B46" s="1111" t="s">
        <v>2484</v>
      </c>
      <c r="C46" s="1111"/>
      <c r="D46" s="1111"/>
      <c r="E46" s="1111"/>
      <c r="F46" s="1111"/>
      <c r="G46" s="1111"/>
    </row>
    <row r="47" spans="1:8" ht="12">
      <c r="A47" s="1"/>
      <c r="B47" s="407"/>
      <c r="C47" s="407"/>
      <c r="D47" s="407"/>
      <c r="E47" s="407"/>
      <c r="F47" s="407"/>
      <c r="G47" s="407"/>
    </row>
    <row r="48" spans="1:8" ht="18" customHeight="1" thickBot="1">
      <c r="A48" s="1"/>
      <c r="B48" s="35" t="s">
        <v>572</v>
      </c>
      <c r="C48" s="76" t="s">
        <v>238</v>
      </c>
      <c r="D48" s="407"/>
      <c r="E48" s="407"/>
    </row>
    <row r="49" spans="1:11" ht="18" customHeight="1" thickTop="1">
      <c r="A49" s="1"/>
      <c r="B49" s="961" t="s">
        <v>2205</v>
      </c>
      <c r="C49" s="146">
        <v>6.9</v>
      </c>
      <c r="D49" s="407"/>
      <c r="E49" s="407"/>
    </row>
    <row r="50" spans="1:11" ht="18" customHeight="1">
      <c r="A50" s="1"/>
      <c r="B50" s="961" t="s">
        <v>2206</v>
      </c>
      <c r="C50" s="146">
        <v>2</v>
      </c>
      <c r="D50" s="407"/>
      <c r="E50" s="407"/>
    </row>
    <row r="51" spans="1:11" ht="18" customHeight="1">
      <c r="A51" s="1"/>
      <c r="B51" s="961" t="s">
        <v>2207</v>
      </c>
      <c r="C51" s="146">
        <v>0</v>
      </c>
      <c r="D51" s="407"/>
      <c r="E51" s="407"/>
    </row>
    <row r="52" spans="1:11" ht="18" customHeight="1">
      <c r="A52" s="1"/>
      <c r="B52" s="961" t="s">
        <v>2208</v>
      </c>
      <c r="C52" s="146">
        <v>0</v>
      </c>
      <c r="D52" s="407"/>
      <c r="E52" s="407"/>
    </row>
    <row r="53" spans="1:11" ht="18" customHeight="1">
      <c r="A53" s="1"/>
      <c r="B53" s="961" t="s">
        <v>2209</v>
      </c>
      <c r="C53" s="146">
        <v>0.7</v>
      </c>
      <c r="D53" s="407"/>
      <c r="E53" s="407"/>
    </row>
    <row r="54" spans="1:11" ht="18" customHeight="1" thickBot="1">
      <c r="A54" s="1"/>
      <c r="B54" s="961" t="s">
        <v>2210</v>
      </c>
      <c r="C54" s="146">
        <v>0</v>
      </c>
      <c r="D54" s="407"/>
      <c r="E54" s="407"/>
    </row>
    <row r="55" spans="1:11" ht="15" customHeight="1" thickBot="1">
      <c r="A55" s="1"/>
      <c r="B55" s="48" t="s">
        <v>330</v>
      </c>
      <c r="C55" s="147">
        <v>9.6</v>
      </c>
      <c r="D55" s="70"/>
      <c r="E55" s="407"/>
    </row>
    <row r="56" spans="1:11" ht="12">
      <c r="A56" s="1"/>
      <c r="B56" s="417"/>
      <c r="C56" s="416"/>
      <c r="D56" s="407"/>
      <c r="E56" s="407"/>
      <c r="F56" s="407"/>
      <c r="G56" s="407"/>
    </row>
    <row r="57" spans="1:11" ht="12">
      <c r="A57" s="1"/>
      <c r="B57" s="792"/>
      <c r="C57" s="416"/>
      <c r="D57" s="407"/>
      <c r="E57" s="407"/>
      <c r="F57" s="407"/>
      <c r="G57" s="407"/>
    </row>
    <row r="58" spans="1:11" ht="15" customHeight="1">
      <c r="A58" s="1"/>
      <c r="B58" s="408"/>
      <c r="C58" s="416"/>
      <c r="D58" s="70"/>
      <c r="F58" s="407"/>
      <c r="G58" s="407"/>
    </row>
    <row r="59" spans="1:11" ht="15.5" thickBot="1">
      <c r="A59" s="1"/>
      <c r="B59" s="77" t="s">
        <v>573</v>
      </c>
      <c r="C59" s="77"/>
      <c r="D59" s="77" t="s">
        <v>574</v>
      </c>
      <c r="E59" s="384" t="s">
        <v>238</v>
      </c>
      <c r="F59" s="76" t="s">
        <v>239</v>
      </c>
      <c r="G59" s="76" t="s">
        <v>240</v>
      </c>
      <c r="H59" s="76" t="s">
        <v>241</v>
      </c>
      <c r="I59" s="76" t="s">
        <v>242</v>
      </c>
    </row>
    <row r="60" spans="1:11" s="51" customFormat="1" ht="12.5" thickTop="1">
      <c r="A60" s="65"/>
      <c r="B60" s="84" t="s">
        <v>575</v>
      </c>
      <c r="C60" s="84"/>
      <c r="D60" s="84" t="s">
        <v>576</v>
      </c>
      <c r="E60" s="570">
        <v>4.8</v>
      </c>
      <c r="F60" s="146">
        <v>3.6271040015523321</v>
      </c>
      <c r="G60" s="104">
        <v>2.8</v>
      </c>
      <c r="H60" s="434">
        <v>2.7</v>
      </c>
      <c r="I60" s="434">
        <v>3.4</v>
      </c>
      <c r="J60" s="1073"/>
    </row>
    <row r="61" spans="1:11" s="51" customFormat="1" ht="12">
      <c r="A61" s="65"/>
      <c r="B61" s="84" t="s">
        <v>577</v>
      </c>
      <c r="C61" s="84"/>
      <c r="D61" s="84" t="s">
        <v>576</v>
      </c>
      <c r="E61" s="570">
        <v>1.6</v>
      </c>
      <c r="F61" s="146">
        <v>1.0776214378659821</v>
      </c>
      <c r="G61" s="104">
        <v>1.1000000000000001</v>
      </c>
      <c r="H61" s="434">
        <v>1.4</v>
      </c>
      <c r="I61" s="434">
        <v>1.3</v>
      </c>
      <c r="J61" s="1073"/>
    </row>
    <row r="62" spans="1:11" s="51" customFormat="1" ht="12">
      <c r="A62" s="65"/>
      <c r="B62" s="84" t="s">
        <v>578</v>
      </c>
      <c r="C62" s="84"/>
      <c r="D62" s="84" t="s">
        <v>576</v>
      </c>
      <c r="E62" s="572">
        <v>1</v>
      </c>
      <c r="F62" s="146">
        <v>0.9</v>
      </c>
      <c r="G62" s="104">
        <v>1</v>
      </c>
      <c r="H62" s="434">
        <v>1.1000000000000001</v>
      </c>
      <c r="I62" s="434">
        <v>2.2000000000000002</v>
      </c>
      <c r="J62" s="1073"/>
    </row>
    <row r="63" spans="1:11" s="51" customFormat="1" ht="12">
      <c r="A63" s="65"/>
      <c r="B63" s="84" t="s">
        <v>579</v>
      </c>
      <c r="C63" s="84"/>
      <c r="D63" s="84" t="s">
        <v>576</v>
      </c>
      <c r="E63" s="570">
        <v>1.5</v>
      </c>
      <c r="F63" s="146">
        <v>1.8760056329770356</v>
      </c>
      <c r="G63" s="104">
        <v>1.3</v>
      </c>
      <c r="H63" s="434">
        <v>1.1000000000000001</v>
      </c>
      <c r="I63" s="434">
        <v>1.2</v>
      </c>
      <c r="J63" s="1073"/>
    </row>
    <row r="64" spans="1:11" s="51" customFormat="1" ht="12">
      <c r="A64" s="65"/>
      <c r="B64" s="84" t="s">
        <v>580</v>
      </c>
      <c r="C64" s="84"/>
      <c r="D64" s="84" t="s">
        <v>576</v>
      </c>
      <c r="E64" s="1140" t="s">
        <v>581</v>
      </c>
      <c r="F64" s="1140"/>
      <c r="G64" s="1140"/>
      <c r="H64" s="1140"/>
      <c r="I64" s="1140"/>
      <c r="J64" s="1073"/>
      <c r="K64" s="879"/>
    </row>
    <row r="65" spans="1:10" s="51" customFormat="1" ht="12">
      <c r="A65" s="65"/>
      <c r="B65" s="84" t="s">
        <v>582</v>
      </c>
      <c r="C65" s="84"/>
      <c r="D65" s="84" t="s">
        <v>576</v>
      </c>
      <c r="E65" s="572">
        <v>0</v>
      </c>
      <c r="F65" s="146">
        <v>2.2920233810914876E-3</v>
      </c>
      <c r="G65" s="146">
        <v>0</v>
      </c>
      <c r="H65" s="434">
        <v>0.01</v>
      </c>
      <c r="I65" s="434">
        <v>0.01</v>
      </c>
      <c r="J65" s="1073"/>
    </row>
    <row r="66" spans="1:10" s="51" customFormat="1" ht="12">
      <c r="A66" s="65"/>
      <c r="B66" s="84" t="s">
        <v>583</v>
      </c>
      <c r="C66" s="84"/>
      <c r="D66" s="84" t="s">
        <v>576</v>
      </c>
      <c r="E66" s="572">
        <v>0</v>
      </c>
      <c r="F66" s="146">
        <v>1.2296050462650001E-2</v>
      </c>
      <c r="G66" s="146">
        <v>0</v>
      </c>
      <c r="H66" s="434">
        <v>0.02</v>
      </c>
      <c r="I66" s="434">
        <v>0.02</v>
      </c>
      <c r="J66" s="1073"/>
    </row>
    <row r="67" spans="1:10" s="51" customFormat="1" ht="14.25" customHeight="1">
      <c r="A67" s="65"/>
      <c r="B67" s="84" t="s">
        <v>2178</v>
      </c>
      <c r="C67" s="84"/>
      <c r="D67" s="84" t="s">
        <v>576</v>
      </c>
      <c r="E67" s="1140" t="s">
        <v>581</v>
      </c>
      <c r="F67" s="1140"/>
      <c r="G67" s="1140"/>
      <c r="H67" s="1140"/>
      <c r="I67" s="1140"/>
      <c r="J67" s="1073"/>
    </row>
    <row r="68" spans="1:10" s="51" customFormat="1" ht="12.75" customHeight="1">
      <c r="A68" s="65"/>
      <c r="B68" s="84" t="s">
        <v>584</v>
      </c>
      <c r="C68" s="84"/>
      <c r="D68" s="84" t="s">
        <v>585</v>
      </c>
      <c r="E68" s="570">
        <v>0.9</v>
      </c>
      <c r="F68" s="1147" t="s">
        <v>581</v>
      </c>
      <c r="G68" s="1147"/>
      <c r="H68" s="1147"/>
      <c r="I68" s="1147"/>
      <c r="J68" s="1073"/>
    </row>
    <row r="69" spans="1:10" s="51" customFormat="1" ht="12">
      <c r="A69" s="65"/>
      <c r="B69" s="84" t="s">
        <v>586</v>
      </c>
      <c r="C69" s="84"/>
      <c r="D69" s="84" t="s">
        <v>585</v>
      </c>
      <c r="E69" s="570">
        <v>37.200000000000003</v>
      </c>
      <c r="F69" s="146">
        <v>40.9</v>
      </c>
      <c r="G69" s="104">
        <v>40.9</v>
      </c>
      <c r="H69" s="434">
        <v>37.5</v>
      </c>
      <c r="I69" s="434">
        <v>37.9</v>
      </c>
      <c r="J69" s="1073"/>
    </row>
    <row r="70" spans="1:10" s="51" customFormat="1" ht="12">
      <c r="A70" s="65"/>
      <c r="B70" s="84" t="s">
        <v>587</v>
      </c>
      <c r="C70" s="84"/>
      <c r="D70" s="84" t="s">
        <v>585</v>
      </c>
      <c r="E70" s="570">
        <v>17.2</v>
      </c>
      <c r="F70" s="146">
        <v>18</v>
      </c>
      <c r="G70" s="104">
        <v>58.1</v>
      </c>
      <c r="H70" s="434">
        <v>65.3</v>
      </c>
      <c r="I70" s="434">
        <v>69.599999999999994</v>
      </c>
      <c r="J70" s="1073"/>
    </row>
    <row r="71" spans="1:10" s="51" customFormat="1" ht="12">
      <c r="A71" s="65"/>
      <c r="B71" s="84" t="s">
        <v>588</v>
      </c>
      <c r="C71" s="84"/>
      <c r="D71" s="84" t="s">
        <v>585</v>
      </c>
      <c r="E71" s="1140" t="s">
        <v>581</v>
      </c>
      <c r="F71" s="1140"/>
      <c r="G71" s="1140"/>
      <c r="H71" s="1140"/>
      <c r="I71" s="1140"/>
      <c r="J71" s="1073"/>
    </row>
    <row r="72" spans="1:10" s="51" customFormat="1" ht="14">
      <c r="A72" s="65"/>
      <c r="B72" s="84" t="s">
        <v>590</v>
      </c>
      <c r="C72" s="84"/>
      <c r="D72" s="84" t="s">
        <v>585</v>
      </c>
      <c r="E72" s="1140" t="s">
        <v>591</v>
      </c>
      <c r="F72" s="1140"/>
      <c r="G72" s="1140"/>
      <c r="H72" s="1140"/>
      <c r="I72" s="1140"/>
      <c r="J72" s="1073"/>
    </row>
    <row r="73" spans="1:10" s="51" customFormat="1" ht="14">
      <c r="A73" s="65"/>
      <c r="B73" s="84" t="s">
        <v>592</v>
      </c>
      <c r="C73" s="84"/>
      <c r="D73" s="84" t="s">
        <v>585</v>
      </c>
      <c r="E73" s="1140" t="s">
        <v>591</v>
      </c>
      <c r="F73" s="1140"/>
      <c r="G73" s="1140"/>
      <c r="H73" s="1140"/>
      <c r="I73" s="1140"/>
      <c r="J73" s="1073"/>
    </row>
    <row r="74" spans="1:10" s="51" customFormat="1" ht="14.5" thickBot="1">
      <c r="A74" s="65"/>
      <c r="B74" s="84" t="s">
        <v>593</v>
      </c>
      <c r="C74" s="84"/>
      <c r="D74" s="84" t="s">
        <v>585</v>
      </c>
      <c r="E74" s="570">
        <v>1.3</v>
      </c>
      <c r="F74" s="146">
        <v>1</v>
      </c>
      <c r="G74" s="104">
        <v>0.8</v>
      </c>
      <c r="H74" s="434">
        <v>0.8</v>
      </c>
      <c r="I74" s="434">
        <v>0.8</v>
      </c>
      <c r="J74" s="1073"/>
    </row>
    <row r="75" spans="1:10" s="51" customFormat="1" ht="14.5" thickBot="1">
      <c r="A75" s="65"/>
      <c r="B75" s="85" t="s">
        <v>330</v>
      </c>
      <c r="C75" s="85"/>
      <c r="D75" s="85"/>
      <c r="E75" s="971" t="s">
        <v>594</v>
      </c>
      <c r="F75" s="147">
        <v>67.400000000000006</v>
      </c>
      <c r="G75" s="147" t="s">
        <v>595</v>
      </c>
      <c r="H75" s="435">
        <v>110</v>
      </c>
      <c r="I75" s="435">
        <v>116.4</v>
      </c>
    </row>
    <row r="76" spans="1:10" ht="8.25" customHeight="1">
      <c r="A76" s="1"/>
      <c r="B76" s="1142"/>
      <c r="C76" s="1142"/>
      <c r="D76" s="1142"/>
      <c r="E76" s="1142"/>
      <c r="F76" s="1142"/>
      <c r="G76" s="1142"/>
    </row>
    <row r="77" spans="1:10" ht="72.75" customHeight="1">
      <c r="A77" s="1"/>
      <c r="B77" s="1111" t="s">
        <v>2218</v>
      </c>
      <c r="C77" s="1111"/>
      <c r="D77" s="1111"/>
      <c r="E77" s="1111"/>
      <c r="F77" s="1111"/>
      <c r="G77" s="1111"/>
    </row>
    <row r="78" spans="1:10" ht="12">
      <c r="A78" s="1"/>
      <c r="B78" s="420"/>
      <c r="C78" s="420"/>
      <c r="D78" s="420"/>
      <c r="E78" s="420"/>
      <c r="F78" s="420"/>
      <c r="G78" s="420"/>
    </row>
    <row r="79" spans="1:10" ht="16.5" customHeight="1">
      <c r="B79" s="361" t="s">
        <v>596</v>
      </c>
    </row>
    <row r="80" spans="1:10" ht="12">
      <c r="B80" s="418"/>
    </row>
    <row r="81" spans="2:13" ht="18" customHeight="1" thickBot="1">
      <c r="B81" s="77" t="s">
        <v>597</v>
      </c>
      <c r="C81" s="76" t="s">
        <v>238</v>
      </c>
      <c r="D81" s="86"/>
      <c r="E81" s="86"/>
    </row>
    <row r="82" spans="2:13" ht="15" customHeight="1" thickTop="1">
      <c r="B82" s="262" t="s">
        <v>598</v>
      </c>
      <c r="C82" s="146">
        <v>0.5</v>
      </c>
      <c r="D82" s="86"/>
      <c r="E82" s="86"/>
    </row>
    <row r="83" spans="2:13" ht="15" customHeight="1">
      <c r="B83" s="262" t="s">
        <v>88</v>
      </c>
      <c r="C83" s="146">
        <v>20.34</v>
      </c>
      <c r="D83" s="86"/>
      <c r="E83" s="86"/>
    </row>
    <row r="84" spans="2:13" ht="15" customHeight="1">
      <c r="B84" s="262" t="s">
        <v>90</v>
      </c>
      <c r="C84" s="146">
        <v>0.03</v>
      </c>
      <c r="D84" s="86"/>
      <c r="E84" s="86"/>
    </row>
    <row r="85" spans="2:13" ht="15" customHeight="1">
      <c r="B85" s="262" t="s">
        <v>562</v>
      </c>
      <c r="C85" s="146">
        <v>16.77</v>
      </c>
      <c r="D85" s="86"/>
      <c r="E85" s="86"/>
    </row>
    <row r="86" spans="2:13" ht="15" customHeight="1">
      <c r="B86" s="262" t="s">
        <v>599</v>
      </c>
      <c r="C86" s="146">
        <v>0.37</v>
      </c>
      <c r="D86" s="86"/>
      <c r="E86" s="86"/>
    </row>
    <row r="87" spans="2:13" ht="15" customHeight="1">
      <c r="B87" s="262" t="s">
        <v>97</v>
      </c>
      <c r="C87" s="146">
        <v>3.01</v>
      </c>
      <c r="D87" s="86"/>
      <c r="E87" s="86"/>
    </row>
    <row r="88" spans="2:13" ht="15" customHeight="1">
      <c r="B88" s="262" t="s">
        <v>99</v>
      </c>
      <c r="C88" s="146">
        <v>0.78</v>
      </c>
      <c r="D88" s="86"/>
      <c r="E88" s="86"/>
    </row>
    <row r="89" spans="2:13" ht="15" customHeight="1" thickBot="1">
      <c r="B89" s="590" t="s">
        <v>600</v>
      </c>
      <c r="C89" s="878">
        <v>0.05</v>
      </c>
      <c r="D89" s="86"/>
      <c r="E89" s="86"/>
    </row>
    <row r="90" spans="2:13" ht="7.5" customHeight="1">
      <c r="B90" s="591"/>
      <c r="C90" s="86"/>
      <c r="D90" s="86"/>
      <c r="E90" s="86"/>
      <c r="F90" s="86"/>
      <c r="G90" s="86"/>
    </row>
    <row r="91" spans="2:13" ht="38.25" customHeight="1">
      <c r="B91" s="1111" t="s">
        <v>2416</v>
      </c>
      <c r="C91" s="1111"/>
      <c r="D91" s="1111"/>
      <c r="E91" s="1111"/>
      <c r="F91" s="1111"/>
      <c r="G91" s="1111"/>
      <c r="H91" s="1111"/>
    </row>
    <row r="93" spans="2:13" ht="15.5">
      <c r="B93" s="436" t="s">
        <v>601</v>
      </c>
      <c r="C93" s="86"/>
      <c r="D93" s="86"/>
      <c r="E93" s="86"/>
      <c r="F93" s="86"/>
      <c r="G93" s="86"/>
      <c r="H93" s="86"/>
      <c r="I93" s="86"/>
      <c r="J93" s="86"/>
    </row>
    <row r="94" spans="2:13" ht="12">
      <c r="B94" s="437"/>
      <c r="C94" s="86"/>
      <c r="D94" s="86"/>
      <c r="E94" s="86"/>
      <c r="F94" s="86"/>
      <c r="G94" s="86"/>
      <c r="H94" s="86"/>
      <c r="I94" s="86"/>
      <c r="J94" s="86"/>
    </row>
    <row r="95" spans="2:13" ht="27.75" customHeight="1" thickBot="1">
      <c r="B95" s="77" t="s">
        <v>602</v>
      </c>
      <c r="C95" s="609" t="s">
        <v>603</v>
      </c>
      <c r="D95" s="609" t="s">
        <v>604</v>
      </c>
      <c r="E95" s="609" t="s">
        <v>605</v>
      </c>
      <c r="F95" s="609" t="s">
        <v>606</v>
      </c>
      <c r="G95" s="609" t="s">
        <v>607</v>
      </c>
      <c r="H95" s="1141" t="s">
        <v>608</v>
      </c>
      <c r="I95" s="1141"/>
      <c r="J95" s="1141"/>
      <c r="K95" s="1141"/>
      <c r="L95" s="1141"/>
      <c r="M95" s="609" t="s">
        <v>609</v>
      </c>
    </row>
    <row r="96" spans="2:13" ht="96" customHeight="1" thickTop="1" thickBot="1">
      <c r="B96" s="593" t="s">
        <v>610</v>
      </c>
      <c r="C96" s="966" t="s">
        <v>611</v>
      </c>
      <c r="D96" s="966" t="s">
        <v>612</v>
      </c>
      <c r="E96" s="966" t="s">
        <v>85</v>
      </c>
      <c r="F96" s="966" t="s">
        <v>2211</v>
      </c>
      <c r="G96" s="967" t="s">
        <v>613</v>
      </c>
      <c r="H96" s="1138" t="s">
        <v>614</v>
      </c>
      <c r="I96" s="1138"/>
      <c r="J96" s="1138"/>
      <c r="K96" s="1138"/>
      <c r="L96" s="1138"/>
      <c r="M96" s="968">
        <v>26</v>
      </c>
    </row>
    <row r="97" spans="2:10" ht="10.5" customHeight="1">
      <c r="B97" s="86"/>
      <c r="C97" s="86"/>
      <c r="D97" s="438"/>
      <c r="E97" s="86"/>
      <c r="F97" s="86"/>
      <c r="G97" s="86"/>
      <c r="H97" s="86"/>
      <c r="I97" s="86"/>
      <c r="J97" s="86"/>
    </row>
    <row r="98" spans="2:10" ht="10.5" customHeight="1">
      <c r="B98" s="86"/>
      <c r="C98" s="86"/>
      <c r="D98" s="438"/>
      <c r="E98" s="86"/>
      <c r="F98" s="86"/>
      <c r="G98" s="86"/>
      <c r="H98" s="86"/>
      <c r="I98" s="86"/>
      <c r="J98" s="86"/>
    </row>
    <row r="99" spans="2:10" ht="12.75" customHeight="1">
      <c r="B99" s="86"/>
      <c r="C99" s="86"/>
      <c r="D99" s="86"/>
      <c r="E99" s="86"/>
      <c r="F99" s="86"/>
      <c r="G99" s="86"/>
      <c r="H99" s="86"/>
      <c r="I99" s="86"/>
      <c r="J99" s="86"/>
    </row>
    <row r="100" spans="2:10" ht="15.5">
      <c r="B100" s="436" t="s">
        <v>615</v>
      </c>
      <c r="C100" s="86"/>
      <c r="D100" s="86"/>
      <c r="E100" s="86"/>
      <c r="F100" s="86"/>
      <c r="G100" s="86"/>
      <c r="H100" s="86"/>
      <c r="I100" s="86"/>
      <c r="J100" s="86"/>
    </row>
    <row r="101" spans="2:10" ht="12">
      <c r="B101" s="437"/>
      <c r="C101" s="86"/>
      <c r="D101" s="86"/>
      <c r="E101" s="86"/>
      <c r="F101" s="86"/>
      <c r="G101" s="86"/>
      <c r="H101" s="86"/>
      <c r="I101" s="86"/>
      <c r="J101" s="86"/>
    </row>
    <row r="102" spans="2:10" ht="39.5" thickBot="1">
      <c r="B102" s="77" t="s">
        <v>616</v>
      </c>
      <c r="C102" s="439" t="s">
        <v>617</v>
      </c>
      <c r="D102" s="76" t="s">
        <v>618</v>
      </c>
      <c r="E102" s="86"/>
      <c r="F102" s="86"/>
      <c r="G102" s="86"/>
      <c r="H102" s="86"/>
      <c r="I102" s="86"/>
      <c r="J102" s="86"/>
    </row>
    <row r="103" spans="2:10" ht="16.5" customHeight="1" thickTop="1">
      <c r="B103" s="961" t="s">
        <v>2212</v>
      </c>
      <c r="C103" s="969">
        <v>2470574</v>
      </c>
      <c r="D103" s="969">
        <v>1589755</v>
      </c>
      <c r="E103" s="86"/>
      <c r="F103" s="86"/>
      <c r="G103" s="86"/>
      <c r="H103" s="86"/>
      <c r="I103" s="86"/>
      <c r="J103" s="86"/>
    </row>
    <row r="104" spans="2:10" ht="16.5" customHeight="1">
      <c r="B104" s="961" t="s">
        <v>2213</v>
      </c>
      <c r="C104" s="969">
        <v>132240</v>
      </c>
      <c r="D104" s="969">
        <v>117901</v>
      </c>
      <c r="E104" s="86"/>
      <c r="F104" s="86"/>
      <c r="G104" s="86"/>
      <c r="H104" s="86"/>
      <c r="I104" s="86"/>
      <c r="J104" s="86"/>
    </row>
    <row r="105" spans="2:10" ht="16.5" customHeight="1">
      <c r="B105" s="961" t="s">
        <v>2214</v>
      </c>
      <c r="C105" s="969">
        <v>386274</v>
      </c>
      <c r="D105" s="969">
        <v>232076</v>
      </c>
      <c r="E105" s="86"/>
      <c r="F105" s="86"/>
      <c r="G105" s="86"/>
      <c r="H105" s="86"/>
      <c r="I105" s="86"/>
      <c r="J105" s="86"/>
    </row>
    <row r="106" spans="2:10" ht="16.5" customHeight="1">
      <c r="B106" s="961" t="s">
        <v>2215</v>
      </c>
      <c r="C106" s="969">
        <v>195344</v>
      </c>
      <c r="D106" s="969">
        <v>192995</v>
      </c>
      <c r="E106" s="86"/>
      <c r="F106" s="86"/>
      <c r="G106" s="86"/>
      <c r="H106" s="86"/>
      <c r="I106" s="86"/>
      <c r="J106" s="86"/>
    </row>
    <row r="107" spans="2:10" ht="16.5" customHeight="1" thickBot="1">
      <c r="B107" s="599" t="s">
        <v>2216</v>
      </c>
      <c r="C107" s="970">
        <v>3718777</v>
      </c>
      <c r="D107" s="970">
        <v>3553775</v>
      </c>
      <c r="E107" s="594"/>
      <c r="F107" s="86"/>
      <c r="G107" s="86"/>
      <c r="H107" s="86"/>
      <c r="I107" s="86"/>
      <c r="J107" s="86"/>
    </row>
    <row r="108" spans="2:10" ht="12.75" customHeight="1">
      <c r="B108" s="598"/>
      <c r="C108" s="595"/>
      <c r="D108" s="595"/>
      <c r="E108" s="594"/>
      <c r="F108" s="86"/>
      <c r="G108" s="86"/>
      <c r="H108" s="86"/>
      <c r="I108" s="86"/>
      <c r="J108" s="86"/>
    </row>
    <row r="109" spans="2:10" ht="69.75" customHeight="1">
      <c r="B109" s="1111" t="s">
        <v>2823</v>
      </c>
      <c r="C109" s="1111"/>
      <c r="D109" s="1111"/>
      <c r="E109" s="597"/>
      <c r="F109" s="597"/>
      <c r="G109" s="597"/>
      <c r="H109" s="86"/>
      <c r="I109" s="86"/>
      <c r="J109" s="86"/>
    </row>
    <row r="110" spans="2:10" ht="12.75" customHeight="1">
      <c r="B110" s="596"/>
      <c r="C110" s="596"/>
      <c r="D110" s="596"/>
      <c r="E110" s="597"/>
      <c r="F110" s="597"/>
      <c r="G110" s="597"/>
      <c r="H110" s="86"/>
      <c r="I110" s="86"/>
      <c r="J110" s="86"/>
    </row>
    <row r="111" spans="2:10" ht="12">
      <c r="B111" s="1139"/>
      <c r="C111" s="1139"/>
      <c r="D111" s="1139"/>
      <c r="E111" s="86"/>
      <c r="F111" s="86"/>
      <c r="G111" s="86"/>
      <c r="H111" s="86"/>
      <c r="I111" s="86"/>
      <c r="J111" s="86"/>
    </row>
  </sheetData>
  <sheetProtection algorithmName="SHA-512" hashValue="hAzIP4QaKSNwLLUsrgRzasQYVuwXjOhGpmUd3tpdVM9Q69ZbpI6m25JccF9Rd+tNwKcf4yYUPQ4BwrAV8fW4ow==" saltValue="CcoPcZu0v9NT53AFDfdquw==" spinCount="100000" sheet="1" objects="1" scenarios="1"/>
  <mergeCells count="23">
    <mergeCell ref="B6:D6"/>
    <mergeCell ref="B9:D9"/>
    <mergeCell ref="B45:G45"/>
    <mergeCell ref="B46:G46"/>
    <mergeCell ref="B77:G77"/>
    <mergeCell ref="B34:G34"/>
    <mergeCell ref="B19:G19"/>
    <mergeCell ref="B20:G20"/>
    <mergeCell ref="B76:G76"/>
    <mergeCell ref="C22:D22"/>
    <mergeCell ref="E22:F22"/>
    <mergeCell ref="B35:F35"/>
    <mergeCell ref="E64:I64"/>
    <mergeCell ref="E67:I67"/>
    <mergeCell ref="F68:I68"/>
    <mergeCell ref="E71:I71"/>
    <mergeCell ref="H96:L96"/>
    <mergeCell ref="B111:D111"/>
    <mergeCell ref="E72:I72"/>
    <mergeCell ref="E73:I73"/>
    <mergeCell ref="H95:L95"/>
    <mergeCell ref="B109:D109"/>
    <mergeCell ref="B91:H91"/>
  </mergeCells>
  <pageMargins left="0.70866141732283472" right="0.70866141732283472" top="0.74803149606299213" bottom="0.74803149606299213" header="0.31496062992125984" footer="0.31496062992125984"/>
  <pageSetup paperSize="8" scale="58" orientation="portrait" cellComments="asDisplayed" r:id="rId1"/>
  <colBreaks count="1" manualBreakCount="1">
    <brk id="7" max="11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9296A-DB8C-40A9-B8C1-28861246921E}">
  <sheetPr codeName="Sheet17">
    <tabColor theme="5" tint="0.79998168889431442"/>
    <pageSetUpPr fitToPage="1"/>
  </sheetPr>
  <dimension ref="B1:H34"/>
  <sheetViews>
    <sheetView showGridLines="0" zoomScaleNormal="100" zoomScaleSheetLayoutView="85" workbookViewId="0"/>
  </sheetViews>
  <sheetFormatPr defaultColWidth="9" defaultRowHeight="12.75" customHeight="1"/>
  <cols>
    <col min="1" max="1" width="3.453125" style="946" customWidth="1"/>
    <col min="2" max="2" width="42.54296875" style="946" customWidth="1"/>
    <col min="3" max="3" width="33.453125" style="946" customWidth="1"/>
    <col min="4" max="4" width="31.1796875" style="946" customWidth="1"/>
    <col min="5" max="5" width="33.453125" style="946" customWidth="1"/>
    <col min="6" max="6" width="45.1796875" style="946" customWidth="1"/>
    <col min="7" max="7" width="40.54296875" style="946" customWidth="1"/>
    <col min="8" max="8" width="11.453125" style="946" customWidth="1"/>
    <col min="9" max="16384" width="9" style="946"/>
  </cols>
  <sheetData>
    <row r="1" spans="2:8" ht="13.4" customHeight="1"/>
    <row r="2" spans="2:8" ht="12">
      <c r="G2" s="947" t="s">
        <v>0</v>
      </c>
    </row>
    <row r="3" spans="2:8" ht="12.5">
      <c r="E3" s="53"/>
    </row>
    <row r="4" spans="2:8" ht="22" customHeight="1"/>
    <row r="5" spans="2:8" ht="20">
      <c r="B5" s="948" t="s">
        <v>2228</v>
      </c>
      <c r="C5" s="949"/>
    </row>
    <row r="6" spans="2:8" ht="12">
      <c r="B6" s="949"/>
    </row>
    <row r="7" spans="2:8" ht="12.5">
      <c r="B7" s="264" t="s">
        <v>2779</v>
      </c>
    </row>
    <row r="8" spans="2:8" ht="12">
      <c r="B8" s="949"/>
    </row>
    <row r="9" spans="2:8" ht="12">
      <c r="B9" s="173" t="s">
        <v>619</v>
      </c>
      <c r="D9" s="173"/>
      <c r="E9" s="173"/>
      <c r="F9" s="173"/>
    </row>
    <row r="10" spans="2:8" ht="6.75" customHeight="1">
      <c r="B10" s="949"/>
    </row>
    <row r="11" spans="2:8" ht="43.5" customHeight="1">
      <c r="B11" s="1149" t="s">
        <v>2229</v>
      </c>
      <c r="C11" s="1149"/>
      <c r="D11" s="1149"/>
      <c r="E11" s="1149"/>
      <c r="F11" s="1149"/>
      <c r="G11" s="1149"/>
    </row>
    <row r="12" spans="2:8" ht="63.65" customHeight="1">
      <c r="B12" s="1150" t="s">
        <v>2414</v>
      </c>
      <c r="C12" s="1150"/>
      <c r="D12" s="1150"/>
      <c r="E12" s="1150"/>
      <c r="F12" s="1150"/>
      <c r="G12" s="1150"/>
    </row>
    <row r="13" spans="2:8" ht="12"/>
    <row r="14" spans="2:8" ht="16" customHeight="1">
      <c r="B14" s="173" t="s">
        <v>620</v>
      </c>
      <c r="D14" s="173"/>
      <c r="E14" s="173"/>
      <c r="F14" s="1086"/>
      <c r="G14" s="1086"/>
      <c r="H14" s="1086"/>
    </row>
    <row r="15" spans="2:8" ht="6.75" customHeight="1">
      <c r="B15" s="949"/>
    </row>
    <row r="16" spans="2:8" ht="108" customHeight="1">
      <c r="B16" s="1149" t="s">
        <v>2739</v>
      </c>
      <c r="C16" s="1149"/>
      <c r="D16" s="1149"/>
      <c r="E16" s="1149"/>
      <c r="F16" s="1149"/>
      <c r="G16" s="1149"/>
    </row>
    <row r="17" spans="2:7" ht="12"/>
    <row r="18" spans="2:7" ht="12">
      <c r="B18" s="1151" t="s">
        <v>621</v>
      </c>
      <c r="C18" s="1151"/>
      <c r="D18" s="1151"/>
      <c r="E18" s="1151"/>
      <c r="F18" s="1151"/>
      <c r="G18" s="1151"/>
    </row>
    <row r="19" spans="2:7" ht="12.5" thickBot="1">
      <c r="B19" s="950" t="s">
        <v>622</v>
      </c>
      <c r="C19" s="950" t="s">
        <v>623</v>
      </c>
      <c r="D19" s="950" t="s">
        <v>624</v>
      </c>
      <c r="E19" s="950" t="s">
        <v>625</v>
      </c>
      <c r="F19" s="950" t="s">
        <v>626</v>
      </c>
      <c r="G19" s="950" t="s">
        <v>627</v>
      </c>
    </row>
    <row r="20" spans="2:7" ht="60.5" thickTop="1">
      <c r="B20" s="158" t="s">
        <v>628</v>
      </c>
      <c r="C20" s="158" t="s">
        <v>2230</v>
      </c>
      <c r="D20" s="158" t="s">
        <v>2415</v>
      </c>
      <c r="E20" s="158" t="s">
        <v>629</v>
      </c>
      <c r="F20" s="158" t="s">
        <v>2232</v>
      </c>
      <c r="G20" s="158" t="s">
        <v>630</v>
      </c>
    </row>
    <row r="21" spans="2:7" ht="41.25" customHeight="1">
      <c r="B21" s="158" t="s">
        <v>631</v>
      </c>
      <c r="C21" s="158" t="s">
        <v>2231</v>
      </c>
      <c r="D21" s="158" t="s">
        <v>632</v>
      </c>
      <c r="E21" s="158" t="s">
        <v>629</v>
      </c>
      <c r="F21" s="158" t="s">
        <v>2232</v>
      </c>
      <c r="G21" s="158" t="s">
        <v>630</v>
      </c>
    </row>
    <row r="22" spans="2:7" ht="69" customHeight="1">
      <c r="B22" s="158" t="s">
        <v>633</v>
      </c>
      <c r="C22" s="158" t="s">
        <v>2233</v>
      </c>
      <c r="D22" s="158" t="s">
        <v>632</v>
      </c>
      <c r="E22" s="158" t="s">
        <v>634</v>
      </c>
      <c r="F22" s="158" t="s">
        <v>635</v>
      </c>
      <c r="G22" s="158" t="s">
        <v>636</v>
      </c>
    </row>
    <row r="23" spans="2:7" ht="39.75" customHeight="1">
      <c r="B23" s="158" t="s">
        <v>637</v>
      </c>
      <c r="C23" s="945" t="s">
        <v>2387</v>
      </c>
      <c r="D23" s="945" t="s">
        <v>652</v>
      </c>
      <c r="E23" s="945" t="s">
        <v>2234</v>
      </c>
      <c r="F23" s="958" t="s">
        <v>2232</v>
      </c>
      <c r="G23" s="945" t="s">
        <v>630</v>
      </c>
    </row>
    <row r="24" spans="2:7" ht="24">
      <c r="B24" s="158" t="s">
        <v>639</v>
      </c>
      <c r="C24" s="1148" t="s">
        <v>640</v>
      </c>
      <c r="D24" s="1148"/>
      <c r="E24" s="158" t="s">
        <v>641</v>
      </c>
      <c r="F24" s="1148" t="s">
        <v>640</v>
      </c>
      <c r="G24" s="1148"/>
    </row>
    <row r="25" spans="2:7" ht="84">
      <c r="B25" s="158" t="s">
        <v>642</v>
      </c>
      <c r="C25" s="158" t="s">
        <v>2235</v>
      </c>
      <c r="D25" s="158" t="s">
        <v>643</v>
      </c>
      <c r="E25" s="158" t="s">
        <v>629</v>
      </c>
      <c r="F25" s="158" t="s">
        <v>644</v>
      </c>
      <c r="G25" s="158" t="s">
        <v>645</v>
      </c>
    </row>
    <row r="26" spans="2:7" ht="96">
      <c r="B26" s="158" t="s">
        <v>646</v>
      </c>
      <c r="C26" s="158" t="s">
        <v>647</v>
      </c>
      <c r="D26" s="158" t="s">
        <v>648</v>
      </c>
      <c r="E26" s="158" t="s">
        <v>629</v>
      </c>
      <c r="F26" s="158" t="s">
        <v>649</v>
      </c>
      <c r="G26" s="158" t="s">
        <v>645</v>
      </c>
    </row>
    <row r="27" spans="2:7" ht="43.5" customHeight="1">
      <c r="B27" s="158" t="s">
        <v>650</v>
      </c>
      <c r="C27" s="1148" t="s">
        <v>640</v>
      </c>
      <c r="D27" s="1148"/>
      <c r="E27" s="158" t="s">
        <v>2237</v>
      </c>
      <c r="F27" s="1148" t="s">
        <v>640</v>
      </c>
      <c r="G27" s="1148"/>
    </row>
    <row r="28" spans="2:7" ht="192">
      <c r="B28" s="158" t="s">
        <v>651</v>
      </c>
      <c r="C28" s="158" t="s">
        <v>2236</v>
      </c>
      <c r="D28" s="158" t="s">
        <v>638</v>
      </c>
      <c r="E28" s="158" t="s">
        <v>629</v>
      </c>
      <c r="F28" s="158" t="s">
        <v>2238</v>
      </c>
      <c r="G28" s="158" t="s">
        <v>2239</v>
      </c>
    </row>
    <row r="29" spans="2:7" ht="246" customHeight="1">
      <c r="B29" s="158" t="s">
        <v>653</v>
      </c>
      <c r="C29" s="158" t="s">
        <v>654</v>
      </c>
      <c r="D29" s="977" t="s">
        <v>2388</v>
      </c>
      <c r="E29" s="158" t="s">
        <v>655</v>
      </c>
      <c r="F29" s="158" t="s">
        <v>2240</v>
      </c>
      <c r="G29" s="158" t="s">
        <v>656</v>
      </c>
    </row>
    <row r="30" spans="2:7" ht="39.75" customHeight="1">
      <c r="B30" s="158" t="s">
        <v>657</v>
      </c>
      <c r="C30" s="158" t="s">
        <v>658</v>
      </c>
      <c r="D30" s="158" t="s">
        <v>632</v>
      </c>
      <c r="E30" s="158" t="s">
        <v>655</v>
      </c>
      <c r="F30" s="158" t="s">
        <v>659</v>
      </c>
      <c r="G30" s="158" t="s">
        <v>660</v>
      </c>
    </row>
    <row r="31" spans="2:7" ht="72">
      <c r="B31" s="158" t="s">
        <v>661</v>
      </c>
      <c r="C31" s="1148" t="s">
        <v>640</v>
      </c>
      <c r="D31" s="1148"/>
      <c r="E31" s="158" t="s">
        <v>2241</v>
      </c>
      <c r="F31" s="1148" t="s">
        <v>640</v>
      </c>
      <c r="G31" s="1148"/>
    </row>
    <row r="32" spans="2:7" ht="24">
      <c r="B32" s="158" t="s">
        <v>662</v>
      </c>
      <c r="C32" s="158" t="s">
        <v>589</v>
      </c>
      <c r="D32" s="158" t="s">
        <v>589</v>
      </c>
      <c r="E32" s="158" t="s">
        <v>663</v>
      </c>
      <c r="F32" s="158" t="s">
        <v>589</v>
      </c>
      <c r="G32" s="158" t="s">
        <v>589</v>
      </c>
    </row>
    <row r="33" spans="2:7" ht="24">
      <c r="B33" s="158" t="s">
        <v>664</v>
      </c>
      <c r="C33" s="158" t="s">
        <v>589</v>
      </c>
      <c r="D33" s="158" t="s">
        <v>589</v>
      </c>
      <c r="E33" s="158" t="s">
        <v>665</v>
      </c>
      <c r="F33" s="158" t="s">
        <v>589</v>
      </c>
      <c r="G33" s="158" t="s">
        <v>589</v>
      </c>
    </row>
    <row r="34" spans="2:7" ht="106.5" customHeight="1" thickBot="1">
      <c r="B34" s="647" t="s">
        <v>666</v>
      </c>
      <c r="C34" s="647" t="s">
        <v>2176</v>
      </c>
      <c r="D34" s="647" t="s">
        <v>632</v>
      </c>
      <c r="E34" s="647" t="s">
        <v>667</v>
      </c>
      <c r="F34" s="647" t="s">
        <v>2242</v>
      </c>
      <c r="G34" s="647" t="s">
        <v>668</v>
      </c>
    </row>
  </sheetData>
  <sheetProtection algorithmName="SHA-512" hashValue="UI0sZpbjKThWeSJ7mXrjITtH9eNo2VN9ErqMyJXiFXUV45gd635SGvjuJ1Cr35wQZJsAw/MnpI1vRlahiV+c/A==" saltValue="c6+oA464ZpKpKgwTG5YL+A==" spinCount="100000" sheet="1" objects="1" scenarios="1"/>
  <mergeCells count="11">
    <mergeCell ref="C31:D31"/>
    <mergeCell ref="F31:G31"/>
    <mergeCell ref="B11:G11"/>
    <mergeCell ref="B12:G12"/>
    <mergeCell ref="B16:G16"/>
    <mergeCell ref="B18:G18"/>
    <mergeCell ref="C24:D24"/>
    <mergeCell ref="F24:G24"/>
    <mergeCell ref="C27:D27"/>
    <mergeCell ref="F27:G27"/>
    <mergeCell ref="F14:H14"/>
  </mergeCells>
  <pageMargins left="0.70866141732283472" right="0.70866141732283472" top="0.74803149606299213" bottom="0.74803149606299213" header="0.31496062992125984" footer="0.31496062992125984"/>
  <pageSetup paperSize="8" scale="59" fitToHeight="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22D6-A3BA-4C49-82F2-CCD1B8C98150}">
  <sheetPr codeName="Sheet2">
    <tabColor theme="0"/>
    <pageSetUpPr fitToPage="1"/>
  </sheetPr>
  <dimension ref="A1:E42"/>
  <sheetViews>
    <sheetView showFormulas="1" showGridLines="0" zoomScaleNormal="100" zoomScaleSheetLayoutView="70" workbookViewId="0"/>
  </sheetViews>
  <sheetFormatPr defaultColWidth="9" defaultRowHeight="12.75" customHeight="1"/>
  <cols>
    <col min="1" max="1" width="1.81640625" customWidth="1"/>
    <col min="2" max="2" width="78.7265625" customWidth="1"/>
    <col min="3" max="3" width="21.7265625" customWidth="1"/>
    <col min="4" max="4" width="3.1796875" customWidth="1"/>
  </cols>
  <sheetData>
    <row r="1" spans="1:4" ht="13.4" customHeight="1">
      <c r="A1" s="1"/>
      <c r="B1" s="1"/>
      <c r="C1" s="1"/>
      <c r="D1" s="1"/>
    </row>
    <row r="2" spans="1:4" ht="12">
      <c r="A2" s="1"/>
      <c r="B2" s="1"/>
      <c r="C2" s="103" t="s">
        <v>0</v>
      </c>
      <c r="D2" s="1"/>
    </row>
    <row r="3" spans="1:4" ht="12.5">
      <c r="A3" s="1"/>
      <c r="B3" s="1"/>
      <c r="C3" s="3"/>
      <c r="D3" s="69"/>
    </row>
    <row r="4" spans="1:4" ht="12">
      <c r="A4" s="1"/>
      <c r="B4" s="1"/>
      <c r="C4" s="1"/>
      <c r="D4" s="1"/>
    </row>
    <row r="5" spans="1:4" ht="18">
      <c r="A5" s="1"/>
      <c r="B5" s="102"/>
      <c r="C5" s="1"/>
      <c r="D5" s="1"/>
    </row>
    <row r="6" spans="1:4" ht="20">
      <c r="A6" s="1"/>
      <c r="B6" s="16" t="s">
        <v>1</v>
      </c>
      <c r="C6" s="10"/>
      <c r="D6" s="1"/>
    </row>
    <row r="7" spans="1:4" ht="12">
      <c r="A7" s="1"/>
      <c r="B7" s="10"/>
      <c r="C7" s="10"/>
      <c r="D7" s="1"/>
    </row>
    <row r="8" spans="1:4" ht="37.5" customHeight="1">
      <c r="A8" s="1"/>
      <c r="B8" s="1056" t="s">
        <v>2</v>
      </c>
      <c r="C8" s="1056"/>
      <c r="D8" s="1"/>
    </row>
    <row r="9" spans="1:4" ht="14">
      <c r="A9" s="1"/>
      <c r="B9" s="22" t="s">
        <v>3</v>
      </c>
      <c r="C9" s="22"/>
    </row>
    <row r="10" spans="1:4" ht="9.75" customHeight="1">
      <c r="A10" s="1"/>
      <c r="B10" s="10"/>
      <c r="C10" s="10"/>
    </row>
    <row r="11" spans="1:4" ht="12.5" thickBot="1">
      <c r="A11" s="1"/>
      <c r="B11" s="24" t="s">
        <v>4</v>
      </c>
      <c r="C11" s="30"/>
      <c r="D11" s="1"/>
    </row>
    <row r="12" spans="1:4" s="51" customFormat="1" ht="18" customHeight="1" thickTop="1">
      <c r="A12" s="65"/>
      <c r="B12" s="128" t="s">
        <v>5</v>
      </c>
      <c r="D12" s="65"/>
    </row>
    <row r="13" spans="1:4" s="51" customFormat="1" ht="18" customHeight="1">
      <c r="A13" s="65"/>
      <c r="B13" s="128" t="s">
        <v>6</v>
      </c>
      <c r="C13" s="204" t="s">
        <v>7</v>
      </c>
      <c r="D13" s="65"/>
    </row>
    <row r="14" spans="1:4" s="51" customFormat="1" ht="18" customHeight="1">
      <c r="A14" s="65"/>
      <c r="B14" s="128" t="s">
        <v>8</v>
      </c>
      <c r="C14" s="204" t="s">
        <v>7</v>
      </c>
      <c r="D14" s="65"/>
    </row>
    <row r="15" spans="1:4" s="51" customFormat="1" ht="18" customHeight="1">
      <c r="A15" s="65"/>
      <c r="B15" s="128" t="s">
        <v>2219</v>
      </c>
      <c r="C15" s="204"/>
      <c r="D15" s="65"/>
    </row>
    <row r="16" spans="1:4" s="51" customFormat="1" ht="18" customHeight="1" thickBot="1">
      <c r="A16" s="65"/>
      <c r="B16" s="128" t="s">
        <v>9</v>
      </c>
      <c r="C16" s="204"/>
      <c r="D16" s="65"/>
    </row>
    <row r="17" spans="1:4" s="51" customFormat="1" ht="8.25" customHeight="1">
      <c r="A17" s="65"/>
      <c r="B17" s="321"/>
      <c r="C17" s="204"/>
      <c r="D17" s="65"/>
    </row>
    <row r="18" spans="1:4" s="51" customFormat="1" ht="18" customHeight="1" thickBot="1">
      <c r="A18" s="65"/>
      <c r="B18" s="24" t="s">
        <v>10</v>
      </c>
      <c r="C18" s="204"/>
      <c r="D18" s="65"/>
    </row>
    <row r="19" spans="1:4" s="51" customFormat="1" ht="18" customHeight="1" thickTop="1">
      <c r="A19" s="65"/>
      <c r="B19" s="1033" t="s">
        <v>11</v>
      </c>
      <c r="C19" s="133"/>
      <c r="D19" s="65"/>
    </row>
    <row r="20" spans="1:4" s="51" customFormat="1" ht="18" customHeight="1">
      <c r="A20" s="65"/>
      <c r="B20" s="128" t="s">
        <v>12</v>
      </c>
      <c r="C20" s="204" t="s">
        <v>7</v>
      </c>
      <c r="D20" s="65"/>
    </row>
    <row r="21" spans="1:4" s="51" customFormat="1" ht="18" customHeight="1">
      <c r="A21" s="65"/>
      <c r="B21" s="128" t="s">
        <v>13</v>
      </c>
      <c r="C21" s="204" t="s">
        <v>7</v>
      </c>
      <c r="D21" s="65"/>
    </row>
    <row r="22" spans="1:4" s="51" customFormat="1" ht="18" customHeight="1">
      <c r="A22" s="65"/>
      <c r="B22" s="128" t="s">
        <v>2473</v>
      </c>
      <c r="C22" s="204" t="s">
        <v>7</v>
      </c>
      <c r="D22" s="65"/>
    </row>
    <row r="23" spans="1:4" ht="18.75" customHeight="1">
      <c r="B23" s="1033" t="s">
        <v>14</v>
      </c>
      <c r="C23" s="63"/>
    </row>
    <row r="24" spans="1:4" ht="18.75" customHeight="1">
      <c r="B24" s="1033" t="s">
        <v>15</v>
      </c>
      <c r="C24" s="460"/>
    </row>
    <row r="25" spans="1:4" ht="18.75" customHeight="1">
      <c r="B25" s="128" t="s">
        <v>2805</v>
      </c>
      <c r="C25" s="63"/>
    </row>
    <row r="26" spans="1:4" s="51" customFormat="1" ht="18" customHeight="1">
      <c r="A26" s="65"/>
      <c r="B26" s="1033" t="s">
        <v>2721</v>
      </c>
      <c r="C26" s="63"/>
      <c r="D26" s="65"/>
    </row>
    <row r="27" spans="1:4" s="51" customFormat="1" ht="18" customHeight="1">
      <c r="A27" s="65"/>
      <c r="B27" s="1033" t="s">
        <v>16</v>
      </c>
      <c r="C27" s="63"/>
      <c r="D27" s="65"/>
    </row>
    <row r="28" spans="1:4" s="51" customFormat="1" ht="18" customHeight="1" thickBot="1">
      <c r="A28" s="65"/>
      <c r="B28" s="128" t="s">
        <v>17</v>
      </c>
      <c r="C28" s="204"/>
      <c r="D28" s="65"/>
    </row>
    <row r="29" spans="1:4" s="51" customFormat="1" ht="10.5" customHeight="1">
      <c r="A29" s="65"/>
      <c r="B29" s="322"/>
      <c r="C29" s="204" t="s">
        <v>7</v>
      </c>
      <c r="D29" s="65"/>
    </row>
    <row r="30" spans="1:4" s="51" customFormat="1" ht="18" customHeight="1" thickBot="1">
      <c r="A30" s="65"/>
      <c r="B30" s="24" t="s">
        <v>2220</v>
      </c>
      <c r="C30" s="204"/>
      <c r="D30" s="65"/>
    </row>
    <row r="31" spans="1:4" s="51" customFormat="1" ht="18" customHeight="1" thickTop="1">
      <c r="A31" s="65"/>
      <c r="B31" s="1033" t="s">
        <v>18</v>
      </c>
      <c r="C31" s="63"/>
      <c r="D31" s="65"/>
    </row>
    <row r="32" spans="1:4" s="51" customFormat="1" ht="18" customHeight="1">
      <c r="A32" s="65"/>
      <c r="B32" s="128" t="s">
        <v>19</v>
      </c>
      <c r="C32" s="63"/>
      <c r="D32" s="65"/>
    </row>
    <row r="33" spans="1:5" s="51" customFormat="1" ht="18" customHeight="1">
      <c r="A33" s="65"/>
      <c r="B33" s="128" t="s">
        <v>20</v>
      </c>
      <c r="C33" s="63"/>
      <c r="D33" s="65"/>
    </row>
    <row r="34" spans="1:5" s="51" customFormat="1" ht="18" customHeight="1">
      <c r="A34" s="65"/>
      <c r="B34" s="128" t="s">
        <v>2121</v>
      </c>
      <c r="C34"/>
      <c r="D34" s="65"/>
    </row>
    <row r="35" spans="1:5" s="51" customFormat="1" ht="18" customHeight="1">
      <c r="A35" s="65"/>
      <c r="B35" s="128" t="s">
        <v>21</v>
      </c>
      <c r="C35" s="63"/>
      <c r="D35" s="65"/>
    </row>
    <row r="36" spans="1:5" s="51" customFormat="1" ht="18" customHeight="1" thickBot="1">
      <c r="A36" s="65"/>
      <c r="B36" s="130" t="s">
        <v>22</v>
      </c>
      <c r="C36" s="30"/>
      <c r="D36" s="65"/>
    </row>
    <row r="37" spans="1:5" s="51" customFormat="1" ht="18" customHeight="1">
      <c r="A37" s="65"/>
      <c r="B37" s="133"/>
      <c r="C37" s="30"/>
      <c r="D37" s="65"/>
    </row>
    <row r="38" spans="1:5" ht="24" customHeight="1" thickBot="1">
      <c r="A38" s="1"/>
      <c r="B38" s="1083" t="s">
        <v>2255</v>
      </c>
      <c r="C38" s="1083"/>
      <c r="D38" s="1"/>
    </row>
    <row r="39" spans="1:5" ht="313.5" customHeight="1">
      <c r="A39" s="1"/>
      <c r="B39" s="1079" t="s">
        <v>2799</v>
      </c>
      <c r="C39" s="1080"/>
      <c r="D39" s="14"/>
      <c r="E39" s="62"/>
    </row>
    <row r="40" spans="1:5" ht="297.75" customHeight="1" thickBot="1">
      <c r="B40" s="1081"/>
      <c r="C40" s="1082"/>
    </row>
    <row r="41" spans="1:5" ht="6" customHeight="1">
      <c r="B41" s="206"/>
      <c r="C41" s="206"/>
    </row>
    <row r="42" spans="1:5" ht="12.75" customHeight="1">
      <c r="B42" s="205" t="s">
        <v>2375</v>
      </c>
    </row>
  </sheetData>
  <sheetProtection algorithmName="SHA-512" hashValue="dh9TxZhbHeTpc3aRGzNIy5qT+5RIxSB2k4WiV+SsrNFDvrKdnbutrt7H6twhSPFzqmLz8kwi1uqfVeX2YsEqSw==" saltValue="KhqJ7tS+veRK42qNgTmtYw==" spinCount="100000" sheet="1" objects="1" scenarios="1"/>
  <mergeCells count="2">
    <mergeCell ref="B39:C40"/>
    <mergeCell ref="B38:C38"/>
  </mergeCells>
  <hyperlinks>
    <hyperlink ref="B20" r:id="rId1" xr:uid="{A93DDDCE-F8EE-44DC-BEFB-FA1EE3821482}"/>
    <hyperlink ref="B21" r:id="rId2" xr:uid="{6375FDD1-B6AE-4283-B42C-CAD884FB6AB2}"/>
    <hyperlink ref="B36" r:id="rId3" xr:uid="{3ED6BBF9-AD10-4D25-B9F6-1E7DE716895F}"/>
    <hyperlink ref="B19" r:id="rId4" xr:uid="{BB4D4CA5-191A-4932-92DB-B8342EECFFEA}"/>
    <hyperlink ref="B22" r:id="rId5" xr:uid="{BDDAEF9C-A9DD-4272-8E56-1ACE276825F2}"/>
    <hyperlink ref="B28" r:id="rId6" xr:uid="{28E4DD5E-9D8C-402C-B076-9CDF7C5AE59B}"/>
    <hyperlink ref="B12" r:id="rId7" xr:uid="{FDF46848-8ACF-4CF7-9FFF-189171551D53}"/>
    <hyperlink ref="B13" r:id="rId8" xr:uid="{2C363C03-078F-442A-93DE-02CFB8B733FE}"/>
    <hyperlink ref="B14" r:id="rId9" xr:uid="{1EB38BCE-4D0B-4EA9-8E20-E21A4ABB5882}"/>
    <hyperlink ref="B16" r:id="rId10" xr:uid="{E65D83DC-113C-48F7-AFDF-87D575D21BF2}"/>
    <hyperlink ref="B35" r:id="rId11" xr:uid="{DA83DDA7-723A-4C67-98C4-B83E931D4AF5}"/>
    <hyperlink ref="B33" r:id="rId12" xr:uid="{87E79E8E-D066-4300-A992-F3D3554664B6}"/>
    <hyperlink ref="B34" r:id="rId13" xr:uid="{6DAD4033-7D59-4E11-87BF-A83ECB6C34A2}"/>
    <hyperlink ref="B32" r:id="rId14" xr:uid="{D9720B69-C914-4A48-AF01-DF2DDEE1212A}"/>
    <hyperlink ref="B26" r:id="rId15" xr:uid="{E3C01AAC-C883-4B78-88CA-34FCCF6D4085}"/>
    <hyperlink ref="B15" r:id="rId16" xr:uid="{BFC24580-CC2D-4ADC-A34F-EDF2154A1795}"/>
    <hyperlink ref="B25" r:id="rId17" xr:uid="{BAD3C569-3D22-481E-8319-80D8DC375459}"/>
    <hyperlink ref="B23" r:id="rId18" xr:uid="{DEE162ED-025F-401F-BC8C-CB74E1E44B85}"/>
    <hyperlink ref="B24" r:id="rId19" xr:uid="{39BC990B-112E-4078-86C9-9175240CC924}"/>
    <hyperlink ref="B31" r:id="rId20" xr:uid="{6A2EAA45-F821-4F0E-82FE-B8A0D6E03759}"/>
    <hyperlink ref="B27" r:id="rId21" xr:uid="{2FDA3F9F-7ABE-4529-8D01-9951DADD660D}"/>
  </hyperlinks>
  <pageMargins left="0.70866141732283472" right="0.70866141732283472" top="0.74803149606299213" bottom="0.74803149606299213" header="0.31496062992125984" footer="0.31496062992125984"/>
  <pageSetup paperSize="8" scale="66" orientation="portrait" r:id="rId22"/>
  <colBreaks count="1" manualBreakCount="1">
    <brk id="4" max="1048575" man="1"/>
  </colBreaks>
  <drawing r:id="rId2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CA216-E18C-4D2E-9A60-66B42FD9E680}">
  <sheetPr codeName="Sheet18">
    <tabColor theme="5" tint="0.79998168889431442"/>
    <pageSetUpPr fitToPage="1"/>
  </sheetPr>
  <dimension ref="A1:G48"/>
  <sheetViews>
    <sheetView zoomScaleNormal="100" zoomScaleSheetLayoutView="100" workbookViewId="0"/>
  </sheetViews>
  <sheetFormatPr defaultColWidth="9" defaultRowHeight="12.75" customHeight="1"/>
  <cols>
    <col min="1" max="1" width="3.453125" customWidth="1"/>
    <col min="2" max="2" width="29.453125" customWidth="1"/>
    <col min="3" max="3" width="48" customWidth="1"/>
    <col min="4" max="4" width="24.453125" customWidth="1"/>
    <col min="5" max="5" width="24.54296875" customWidth="1"/>
    <col min="6" max="6" width="29.81640625" customWidth="1"/>
    <col min="7" max="7" width="11.26953125" customWidth="1"/>
  </cols>
  <sheetData>
    <row r="1" spans="1:7" ht="13.4" customHeight="1">
      <c r="A1" s="1"/>
      <c r="B1" s="1"/>
      <c r="C1" s="1"/>
      <c r="D1" s="1"/>
      <c r="E1" s="1"/>
      <c r="F1" s="1"/>
      <c r="G1" s="1"/>
    </row>
    <row r="2" spans="1:7" ht="12">
      <c r="A2" s="1"/>
      <c r="B2" s="1"/>
      <c r="C2" s="1"/>
      <c r="D2" s="1"/>
      <c r="E2" s="1"/>
      <c r="F2" s="1"/>
      <c r="G2" s="103" t="s">
        <v>0</v>
      </c>
    </row>
    <row r="3" spans="1:7" ht="12.5">
      <c r="A3" s="1"/>
      <c r="B3" s="1"/>
      <c r="C3" s="1"/>
      <c r="D3" s="1"/>
      <c r="E3" s="1"/>
      <c r="F3" s="3"/>
      <c r="G3" s="1"/>
    </row>
    <row r="4" spans="1:7" ht="27" customHeight="1">
      <c r="A4" s="1"/>
      <c r="B4" s="1"/>
      <c r="C4" s="1"/>
      <c r="D4" s="1"/>
      <c r="E4" s="1"/>
      <c r="F4" s="1"/>
      <c r="G4" s="1"/>
    </row>
    <row r="5" spans="1:7" ht="20">
      <c r="A5" s="1"/>
      <c r="B5" s="16" t="s">
        <v>669</v>
      </c>
      <c r="C5" s="10"/>
      <c r="D5" s="211"/>
      <c r="E5" s="10"/>
      <c r="F5" s="10"/>
      <c r="G5" s="10"/>
    </row>
    <row r="6" spans="1:7" s="1" customFormat="1" ht="12">
      <c r="B6" s="695"/>
      <c r="C6" s="10"/>
      <c r="D6" s="10"/>
      <c r="E6" s="10"/>
      <c r="F6" s="10"/>
      <c r="G6" s="10"/>
    </row>
    <row r="7" spans="1:7" s="1" customFormat="1" ht="12.5">
      <c r="B7" s="264" t="s">
        <v>2779</v>
      </c>
      <c r="C7" s="10"/>
      <c r="D7" s="64"/>
      <c r="E7" s="10"/>
      <c r="F7" s="10"/>
      <c r="G7" s="10"/>
    </row>
    <row r="8" spans="1:7" ht="12">
      <c r="A8" s="1"/>
      <c r="B8" s="211"/>
      <c r="C8" s="10"/>
      <c r="D8" s="10"/>
      <c r="E8" s="10"/>
      <c r="F8" s="10"/>
      <c r="G8" s="10"/>
    </row>
    <row r="9" spans="1:7" ht="42.75" customHeight="1">
      <c r="A9" s="1"/>
      <c r="B9" s="1152" t="s">
        <v>2243</v>
      </c>
      <c r="C9" s="1152"/>
      <c r="D9" s="1152"/>
      <c r="E9" s="1152"/>
      <c r="F9" s="1152"/>
      <c r="G9" s="1152"/>
    </row>
    <row r="10" spans="1:7" ht="10.5" customHeight="1">
      <c r="A10" s="1"/>
      <c r="B10" s="25"/>
      <c r="C10" s="25"/>
      <c r="D10" s="25"/>
      <c r="E10" s="25"/>
      <c r="F10" s="25"/>
      <c r="G10" s="25"/>
    </row>
    <row r="11" spans="1:7" ht="13.5" customHeight="1">
      <c r="A11" s="1"/>
      <c r="B11" s="385" t="s">
        <v>670</v>
      </c>
      <c r="C11" s="25"/>
      <c r="D11" s="25"/>
      <c r="E11" s="25"/>
      <c r="F11" s="25"/>
      <c r="G11" s="25"/>
    </row>
    <row r="12" spans="1:7" ht="13.5" customHeight="1">
      <c r="A12" s="1"/>
      <c r="B12" s="385"/>
      <c r="C12" s="25"/>
      <c r="D12" s="25"/>
      <c r="E12" s="25"/>
      <c r="F12" s="25"/>
      <c r="G12" s="25"/>
    </row>
    <row r="13" spans="1:7" ht="42.75" customHeight="1">
      <c r="A13" s="1"/>
      <c r="B13" s="1155" t="s">
        <v>671</v>
      </c>
      <c r="C13" s="1155"/>
      <c r="D13" s="1155"/>
      <c r="E13" s="1155"/>
      <c r="F13" s="1155"/>
      <c r="G13" s="1155"/>
    </row>
    <row r="14" spans="1:7" ht="10.5" customHeight="1">
      <c r="A14" s="1"/>
      <c r="B14" s="21"/>
      <c r="C14" s="25"/>
      <c r="D14" s="25"/>
      <c r="E14" s="25"/>
      <c r="F14" s="25"/>
      <c r="G14" s="25"/>
    </row>
    <row r="15" spans="1:7" ht="16.5" customHeight="1" thickBot="1">
      <c r="A15" s="1"/>
      <c r="B15" s="911" t="s">
        <v>2122</v>
      </c>
      <c r="C15" s="911"/>
      <c r="D15" s="911"/>
      <c r="E15" s="911"/>
      <c r="F15" s="25"/>
      <c r="G15" s="25"/>
    </row>
    <row r="16" spans="1:7" ht="15" customHeight="1" thickTop="1">
      <c r="A16" s="1"/>
      <c r="B16" s="912" t="s">
        <v>672</v>
      </c>
      <c r="C16" s="1161" t="s">
        <v>2485</v>
      </c>
      <c r="D16" s="1161"/>
      <c r="E16" s="1161"/>
      <c r="F16" s="1161"/>
      <c r="G16" s="1161"/>
    </row>
    <row r="17" spans="1:7" ht="15" customHeight="1">
      <c r="A17" s="1"/>
      <c r="B17" s="913" t="s">
        <v>673</v>
      </c>
      <c r="C17" s="1162" t="s">
        <v>2486</v>
      </c>
      <c r="D17" s="1162"/>
      <c r="E17" s="1162"/>
      <c r="F17" s="1162"/>
      <c r="G17" s="1162"/>
    </row>
    <row r="18" spans="1:7" ht="15" customHeight="1">
      <c r="A18" s="1"/>
      <c r="B18" s="913" t="s">
        <v>674</v>
      </c>
      <c r="C18" s="1162" t="s">
        <v>2487</v>
      </c>
      <c r="D18" s="1162"/>
      <c r="E18" s="1162"/>
      <c r="F18" s="1162"/>
      <c r="G18" s="1162"/>
    </row>
    <row r="19" spans="1:7" ht="34.5" customHeight="1">
      <c r="A19" s="1"/>
      <c r="B19" s="913" t="s">
        <v>2128</v>
      </c>
      <c r="C19" s="1162" t="s">
        <v>2488</v>
      </c>
      <c r="D19" s="1162"/>
      <c r="E19" s="1162"/>
      <c r="F19" s="1162"/>
      <c r="G19" s="1162"/>
    </row>
    <row r="20" spans="1:7" ht="15" customHeight="1">
      <c r="A20" s="1"/>
      <c r="B20" s="913" t="s">
        <v>40</v>
      </c>
      <c r="C20" s="1162" t="s">
        <v>2740</v>
      </c>
      <c r="D20" s="1162"/>
      <c r="E20" s="1162"/>
      <c r="F20" s="1162"/>
      <c r="G20" s="1162"/>
    </row>
    <row r="21" spans="1:7" ht="15" customHeight="1">
      <c r="A21" s="1"/>
      <c r="B21" s="913" t="s">
        <v>675</v>
      </c>
      <c r="C21" s="1162" t="s">
        <v>2489</v>
      </c>
      <c r="D21" s="1162"/>
      <c r="E21" s="1162"/>
      <c r="F21" s="1162"/>
      <c r="G21" s="1162"/>
    </row>
    <row r="22" spans="1:7" ht="15" customHeight="1">
      <c r="A22" s="1"/>
      <c r="B22" s="913" t="s">
        <v>676</v>
      </c>
      <c r="C22" s="1162" t="s">
        <v>2741</v>
      </c>
      <c r="D22" s="1162"/>
      <c r="E22" s="1162"/>
      <c r="F22" s="1162"/>
      <c r="G22" s="1162"/>
    </row>
    <row r="23" spans="1:7" ht="15" customHeight="1">
      <c r="A23" s="1"/>
      <c r="B23" s="913" t="s">
        <v>677</v>
      </c>
      <c r="C23" s="1162" t="s">
        <v>678</v>
      </c>
      <c r="D23" s="1162"/>
      <c r="E23" s="1162"/>
      <c r="F23" s="1162"/>
      <c r="G23" s="1162"/>
    </row>
    <row r="24" spans="1:7" ht="15" customHeight="1">
      <c r="A24" s="1"/>
      <c r="B24" s="913" t="s">
        <v>679</v>
      </c>
      <c r="C24" s="1162" t="s">
        <v>2490</v>
      </c>
      <c r="D24" s="1162"/>
      <c r="E24" s="1162"/>
      <c r="F24" s="1162"/>
      <c r="G24" s="1162"/>
    </row>
    <row r="25" spans="1:7" ht="33.75" customHeight="1" thickBot="1">
      <c r="A25" s="1"/>
      <c r="B25" s="914" t="s">
        <v>680</v>
      </c>
      <c r="C25" s="1163" t="s">
        <v>2742</v>
      </c>
      <c r="D25" s="1163"/>
      <c r="E25" s="1163"/>
      <c r="F25" s="1163"/>
      <c r="G25" s="1163"/>
    </row>
    <row r="26" spans="1:7" ht="6" customHeight="1">
      <c r="A26" s="1"/>
      <c r="B26" s="1159"/>
      <c r="C26" s="1159"/>
      <c r="D26" s="265"/>
      <c r="E26" s="265"/>
      <c r="F26" s="25"/>
      <c r="G26" s="25"/>
    </row>
    <row r="27" spans="1:7" ht="37.5" customHeight="1">
      <c r="A27" s="1"/>
      <c r="B27" s="1157" t="s">
        <v>2131</v>
      </c>
      <c r="C27" s="1157"/>
      <c r="D27" s="1157"/>
      <c r="E27" s="1157"/>
      <c r="F27" s="1157"/>
      <c r="G27" s="1157"/>
    </row>
    <row r="28" spans="1:7" ht="7.5" customHeight="1">
      <c r="A28" s="1"/>
      <c r="B28" s="1156"/>
      <c r="C28" s="1156"/>
      <c r="D28" s="1156"/>
      <c r="E28" s="1156"/>
      <c r="F28" s="25"/>
      <c r="G28" s="25"/>
    </row>
    <row r="29" spans="1:7" ht="28.5" customHeight="1">
      <c r="A29" s="1"/>
      <c r="B29" s="694" t="s">
        <v>681</v>
      </c>
      <c r="C29" s="694"/>
      <c r="D29" s="693"/>
      <c r="E29" s="693"/>
      <c r="F29" s="25"/>
      <c r="G29" s="25"/>
    </row>
    <row r="30" spans="1:7" ht="216.75" customHeight="1">
      <c r="A30" s="1"/>
      <c r="B30" s="1158" t="s">
        <v>2743</v>
      </c>
      <c r="C30" s="1158"/>
      <c r="D30" s="1158"/>
      <c r="E30" s="1158"/>
      <c r="F30" s="1158"/>
      <c r="G30" s="1158"/>
    </row>
    <row r="31" spans="1:7" ht="39" customHeight="1">
      <c r="A31" s="1"/>
      <c r="B31" s="1160" t="s">
        <v>2244</v>
      </c>
      <c r="C31" s="1160"/>
      <c r="D31" s="1160"/>
      <c r="E31" s="1160"/>
      <c r="F31" s="1160"/>
      <c r="G31" s="1160"/>
    </row>
    <row r="32" spans="1:7" ht="30.75" customHeight="1">
      <c r="A32" s="1"/>
      <c r="B32" s="1153" t="s">
        <v>682</v>
      </c>
      <c r="C32" s="1153"/>
      <c r="D32" s="1153"/>
      <c r="E32" s="1153"/>
      <c r="F32" s="25"/>
      <c r="G32" s="25"/>
    </row>
    <row r="33" spans="1:7" ht="50.25" customHeight="1">
      <c r="A33" s="1"/>
      <c r="B33" s="1154" t="s">
        <v>2745</v>
      </c>
      <c r="C33" s="1154"/>
      <c r="D33" s="1154"/>
      <c r="E33" s="1154"/>
      <c r="F33" s="1154"/>
      <c r="G33" s="1154"/>
    </row>
    <row r="34" spans="1:7" ht="48.75" customHeight="1">
      <c r="A34" s="1"/>
      <c r="B34" s="1154" t="s">
        <v>2744</v>
      </c>
      <c r="C34" s="1154"/>
      <c r="D34" s="1154"/>
      <c r="E34" s="1154"/>
      <c r="F34" s="1154"/>
      <c r="G34" s="1154"/>
    </row>
    <row r="35" spans="1:7" ht="55.5" customHeight="1">
      <c r="A35" s="1"/>
      <c r="B35" s="1154" t="s">
        <v>2746</v>
      </c>
      <c r="C35" s="1154"/>
      <c r="D35" s="1154"/>
      <c r="E35" s="1154"/>
      <c r="F35" s="1154"/>
      <c r="G35" s="1154"/>
    </row>
    <row r="36" spans="1:7" ht="47.25" customHeight="1">
      <c r="A36" s="1"/>
      <c r="B36" s="1154" t="s">
        <v>2747</v>
      </c>
      <c r="C36" s="1154"/>
      <c r="D36" s="1154"/>
      <c r="E36" s="1154"/>
      <c r="F36" s="1154"/>
      <c r="G36" s="1154"/>
    </row>
    <row r="37" spans="1:7" ht="30.75" customHeight="1">
      <c r="A37" s="1"/>
      <c r="B37" s="1154" t="s">
        <v>2748</v>
      </c>
      <c r="C37" s="1154"/>
      <c r="D37" s="1154"/>
      <c r="E37" s="1154"/>
      <c r="F37" s="1154"/>
      <c r="G37" s="1154"/>
    </row>
    <row r="38" spans="1:7" ht="19.5" customHeight="1">
      <c r="A38" s="1"/>
      <c r="B38" s="1155" t="s">
        <v>2749</v>
      </c>
      <c r="C38" s="1155"/>
      <c r="D38" s="1155"/>
      <c r="E38" s="1155"/>
      <c r="F38" s="1155"/>
      <c r="G38" s="1155"/>
    </row>
    <row r="39" spans="1:7" ht="23.25" customHeight="1">
      <c r="A39" s="1"/>
      <c r="B39" s="1155" t="s">
        <v>2750</v>
      </c>
      <c r="C39" s="1155"/>
      <c r="D39" s="1155"/>
      <c r="E39" s="1155"/>
      <c r="F39" s="1155"/>
      <c r="G39" s="1155"/>
    </row>
    <row r="40" spans="1:7" ht="27.75" customHeight="1">
      <c r="A40" s="1"/>
      <c r="B40" s="1155" t="s">
        <v>2751</v>
      </c>
      <c r="C40" s="1155"/>
      <c r="D40" s="1155"/>
      <c r="E40" s="1155"/>
      <c r="F40" s="1155"/>
      <c r="G40" s="1155"/>
    </row>
    <row r="41" spans="1:7" ht="51" customHeight="1">
      <c r="A41" s="1"/>
      <c r="B41" s="1154" t="s">
        <v>2752</v>
      </c>
      <c r="C41" s="1154"/>
      <c r="D41" s="1154"/>
      <c r="E41" s="1154"/>
      <c r="F41" s="1154"/>
      <c r="G41" s="1154"/>
    </row>
    <row r="42" spans="1:7" ht="12.5">
      <c r="A42" s="1"/>
      <c r="B42" s="693"/>
      <c r="C42" s="693"/>
      <c r="D42" s="693"/>
      <c r="E42" s="693"/>
      <c r="F42" s="25"/>
      <c r="G42" s="25"/>
    </row>
    <row r="43" spans="1:7" ht="15.75" customHeight="1">
      <c r="A43" s="1"/>
      <c r="B43" s="385" t="s">
        <v>683</v>
      </c>
      <c r="C43" s="25"/>
      <c r="D43" s="25"/>
      <c r="E43" s="25"/>
      <c r="F43" s="25"/>
      <c r="G43" s="25"/>
    </row>
    <row r="44" spans="1:7" ht="10.5" customHeight="1">
      <c r="A44" s="1"/>
      <c r="B44" s="695"/>
      <c r="C44" s="25"/>
      <c r="D44" s="25"/>
      <c r="E44" s="25"/>
      <c r="F44" s="25"/>
      <c r="G44" s="25"/>
    </row>
    <row r="45" spans="1:7" ht="12.75" customHeight="1">
      <c r="A45" s="1"/>
      <c r="B45" s="1154" t="s">
        <v>684</v>
      </c>
      <c r="C45" s="1154"/>
      <c r="D45" s="1154"/>
      <c r="E45" s="1154"/>
      <c r="F45" s="1154"/>
      <c r="G45" s="1154"/>
    </row>
    <row r="46" spans="1:7" ht="10.5" customHeight="1">
      <c r="A46" s="1"/>
      <c r="B46" s="920"/>
      <c r="C46" s="921"/>
      <c r="D46" s="921"/>
      <c r="E46" s="921"/>
      <c r="F46" s="921"/>
      <c r="G46" s="921"/>
    </row>
    <row r="47" spans="1:7" ht="267.75" customHeight="1">
      <c r="A47" s="1"/>
      <c r="B47" s="1152" t="s">
        <v>2824</v>
      </c>
      <c r="C47" s="1152"/>
      <c r="D47" s="1152"/>
      <c r="E47" s="1152"/>
      <c r="F47" s="1152"/>
      <c r="G47" s="1152"/>
    </row>
    <row r="48" spans="1:7" ht="10.5" customHeight="1">
      <c r="A48" s="1"/>
      <c r="B48" s="21"/>
      <c r="C48" s="25"/>
      <c r="D48" s="25"/>
      <c r="E48" s="25"/>
      <c r="F48" s="25"/>
      <c r="G48" s="25"/>
    </row>
  </sheetData>
  <sheetProtection algorithmName="SHA-512" hashValue="3B0D9eFjpLXeiga3afMlejiXKlK7thJsj9mi/6UtpEStKO7bFv178wYjXbCrsoWZAtij/IfOcaG8hWtj3wKixQ==" saltValue="T1BnKPMpCDewF+XNbWDTXg==" spinCount="100000" sheet="1" objects="1" scenarios="1"/>
  <mergeCells count="29">
    <mergeCell ref="B37:G37"/>
    <mergeCell ref="B38:G38"/>
    <mergeCell ref="B31:G31"/>
    <mergeCell ref="C16:G16"/>
    <mergeCell ref="C17:G17"/>
    <mergeCell ref="C18:G18"/>
    <mergeCell ref="C19:G19"/>
    <mergeCell ref="C20:G20"/>
    <mergeCell ref="C21:G21"/>
    <mergeCell ref="C22:G22"/>
    <mergeCell ref="C23:G23"/>
    <mergeCell ref="C24:G24"/>
    <mergeCell ref="C25:G25"/>
    <mergeCell ref="B47:G47"/>
    <mergeCell ref="B32:E32"/>
    <mergeCell ref="B33:G33"/>
    <mergeCell ref="B9:G9"/>
    <mergeCell ref="B13:G13"/>
    <mergeCell ref="B28:E28"/>
    <mergeCell ref="B27:G27"/>
    <mergeCell ref="B30:G30"/>
    <mergeCell ref="B26:C26"/>
    <mergeCell ref="B45:G45"/>
    <mergeCell ref="B39:G39"/>
    <mergeCell ref="B40:G40"/>
    <mergeCell ref="B41:G41"/>
    <mergeCell ref="B34:G34"/>
    <mergeCell ref="B35:G35"/>
    <mergeCell ref="B36:G36"/>
  </mergeCells>
  <pageMargins left="0.7" right="0.7" top="0.75" bottom="0.75" header="0.3" footer="0.3"/>
  <pageSetup paperSize="8" scale="7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4C5-B304-4298-BAC2-99D0820B7F94}">
  <sheetPr codeName="Sheet19">
    <tabColor theme="5" tint="0.79998168889431442"/>
    <pageSetUpPr fitToPage="1"/>
  </sheetPr>
  <dimension ref="A1:E34"/>
  <sheetViews>
    <sheetView showGridLines="0" zoomScaleNormal="100" zoomScaleSheetLayoutView="100" workbookViewId="0"/>
  </sheetViews>
  <sheetFormatPr defaultColWidth="9" defaultRowHeight="12.75" customHeight="1"/>
  <cols>
    <col min="1" max="1" width="3.453125" customWidth="1"/>
    <col min="2" max="2" width="46.81640625" customWidth="1"/>
    <col min="3" max="3" width="20.1796875" customWidth="1"/>
    <col min="4" max="4" width="69.7265625" customWidth="1"/>
    <col min="5" max="5" width="48.1796875" customWidth="1"/>
  </cols>
  <sheetData>
    <row r="1" spans="1:5" ht="13.4" customHeight="1">
      <c r="A1" s="1"/>
      <c r="B1" s="1"/>
      <c r="C1" s="1"/>
      <c r="D1" s="1"/>
    </row>
    <row r="2" spans="1:5" ht="12">
      <c r="A2" s="1"/>
      <c r="B2" s="45"/>
      <c r="E2" s="103" t="s">
        <v>0</v>
      </c>
    </row>
    <row r="3" spans="1:5" ht="12.5">
      <c r="A3" s="1"/>
      <c r="B3" s="1"/>
      <c r="C3" s="3"/>
      <c r="D3" s="1"/>
    </row>
    <row r="4" spans="1:5" ht="27" customHeight="1">
      <c r="A4" s="1"/>
      <c r="B4" s="1"/>
      <c r="C4" s="1"/>
      <c r="D4" s="1"/>
    </row>
    <row r="5" spans="1:5" ht="20">
      <c r="A5" s="1"/>
      <c r="B5" s="16" t="s">
        <v>685</v>
      </c>
      <c r="C5" s="211"/>
      <c r="D5" s="10"/>
    </row>
    <row r="6" spans="1:5" s="1" customFormat="1" ht="12">
      <c r="B6" s="695"/>
      <c r="C6" s="10"/>
      <c r="D6" s="10"/>
    </row>
    <row r="7" spans="1:5" s="1" customFormat="1" ht="12.5">
      <c r="B7" s="264" t="s">
        <v>2779</v>
      </c>
      <c r="C7" s="63"/>
      <c r="D7" s="10"/>
    </row>
    <row r="8" spans="1:5" ht="12">
      <c r="A8" s="1"/>
      <c r="B8" s="211"/>
      <c r="C8" s="10"/>
      <c r="D8" s="10"/>
    </row>
    <row r="9" spans="1:5" ht="70.5" customHeight="1">
      <c r="A9" s="1"/>
      <c r="B9" s="1149" t="s">
        <v>2491</v>
      </c>
      <c r="C9" s="1149"/>
      <c r="D9" s="1149"/>
      <c r="E9" s="1149"/>
    </row>
    <row r="10" spans="1:5" ht="12">
      <c r="B10" s="10"/>
      <c r="C10" s="10"/>
      <c r="D10" s="10"/>
    </row>
    <row r="11" spans="1:5" ht="18.75" customHeight="1">
      <c r="B11" s="496" t="s">
        <v>686</v>
      </c>
      <c r="C11" s="10"/>
      <c r="D11" s="10"/>
    </row>
    <row r="12" spans="1:5" ht="12.75" customHeight="1">
      <c r="B12" s="10"/>
      <c r="C12" s="10"/>
      <c r="D12" s="10"/>
    </row>
    <row r="13" spans="1:5" ht="12.5" thickBot="1">
      <c r="B13" s="875" t="s">
        <v>687</v>
      </c>
      <c r="C13" s="875" t="s">
        <v>605</v>
      </c>
      <c r="D13" s="876" t="s">
        <v>688</v>
      </c>
      <c r="E13" s="876" t="s">
        <v>689</v>
      </c>
    </row>
    <row r="14" spans="1:5" ht="81" customHeight="1" thickTop="1">
      <c r="B14" s="938" t="s">
        <v>690</v>
      </c>
      <c r="C14" s="938" t="s">
        <v>691</v>
      </c>
      <c r="D14" s="935" t="s">
        <v>2753</v>
      </c>
      <c r="E14" s="935" t="s">
        <v>2256</v>
      </c>
    </row>
    <row r="15" spans="1:5" ht="121.5" customHeight="1">
      <c r="B15" s="938" t="s">
        <v>692</v>
      </c>
      <c r="C15" s="938" t="s">
        <v>85</v>
      </c>
      <c r="D15" s="935" t="s">
        <v>2754</v>
      </c>
      <c r="E15" s="935" t="s">
        <v>2256</v>
      </c>
    </row>
    <row r="16" spans="1:5" ht="58.5" customHeight="1">
      <c r="B16" s="935" t="s">
        <v>693</v>
      </c>
      <c r="C16" s="935" t="s">
        <v>85</v>
      </c>
      <c r="D16" s="936" t="s">
        <v>2755</v>
      </c>
      <c r="E16" s="935" t="s">
        <v>2145</v>
      </c>
    </row>
    <row r="17" spans="2:5" ht="49.5" customHeight="1">
      <c r="B17" s="937" t="s">
        <v>694</v>
      </c>
      <c r="C17" s="937" t="s">
        <v>106</v>
      </c>
      <c r="D17" s="936" t="s">
        <v>2756</v>
      </c>
      <c r="E17" s="935" t="s">
        <v>2256</v>
      </c>
    </row>
    <row r="18" spans="2:5" ht="46.5" customHeight="1">
      <c r="B18" s="937" t="s">
        <v>695</v>
      </c>
      <c r="C18" s="937" t="s">
        <v>85</v>
      </c>
      <c r="D18" s="935" t="s">
        <v>2757</v>
      </c>
      <c r="E18" s="935" t="s">
        <v>2256</v>
      </c>
    </row>
    <row r="19" spans="2:5" ht="64.5" customHeight="1">
      <c r="B19" s="937" t="s">
        <v>696</v>
      </c>
      <c r="C19" s="937" t="s">
        <v>92</v>
      </c>
      <c r="D19" s="935" t="s">
        <v>2378</v>
      </c>
      <c r="E19" s="935" t="s">
        <v>2256</v>
      </c>
    </row>
    <row r="20" spans="2:5" ht="59.25" customHeight="1">
      <c r="B20" s="937" t="s">
        <v>697</v>
      </c>
      <c r="C20" s="937" t="s">
        <v>85</v>
      </c>
      <c r="D20" s="935" t="s">
        <v>2758</v>
      </c>
      <c r="E20" s="935" t="s">
        <v>2256</v>
      </c>
    </row>
    <row r="21" spans="2:5" ht="59.25" customHeight="1">
      <c r="B21" s="937" t="s">
        <v>698</v>
      </c>
      <c r="C21" s="937" t="s">
        <v>699</v>
      </c>
      <c r="D21" s="935" t="s">
        <v>2379</v>
      </c>
      <c r="E21" s="935" t="s">
        <v>2256</v>
      </c>
    </row>
    <row r="22" spans="2:5" ht="36.75" customHeight="1">
      <c r="B22" s="935" t="s">
        <v>2123</v>
      </c>
      <c r="C22" s="935" t="s">
        <v>89</v>
      </c>
      <c r="D22" s="935" t="s">
        <v>2257</v>
      </c>
      <c r="E22" s="935" t="s">
        <v>2256</v>
      </c>
    </row>
    <row r="23" spans="2:5" ht="61.5" customHeight="1">
      <c r="B23" s="937" t="s">
        <v>700</v>
      </c>
      <c r="C23" s="937" t="s">
        <v>92</v>
      </c>
      <c r="D23" s="937" t="s">
        <v>2258</v>
      </c>
      <c r="E23" s="937" t="s">
        <v>2759</v>
      </c>
    </row>
    <row r="24" spans="2:5" ht="72" customHeight="1">
      <c r="B24" s="937" t="s">
        <v>701</v>
      </c>
      <c r="C24" s="937" t="s">
        <v>702</v>
      </c>
      <c r="D24" s="935" t="s">
        <v>2760</v>
      </c>
      <c r="E24" s="935" t="s">
        <v>2256</v>
      </c>
    </row>
    <row r="25" spans="2:5" ht="59.25" customHeight="1">
      <c r="B25" s="937" t="s">
        <v>703</v>
      </c>
      <c r="C25" s="937" t="s">
        <v>702</v>
      </c>
      <c r="D25" s="935" t="s">
        <v>2259</v>
      </c>
      <c r="E25" s="935" t="s">
        <v>2256</v>
      </c>
    </row>
    <row r="26" spans="2:5" ht="58.5" customHeight="1">
      <c r="B26" s="937" t="s">
        <v>704</v>
      </c>
      <c r="C26" s="937" t="s">
        <v>85</v>
      </c>
      <c r="D26" s="935" t="s">
        <v>2146</v>
      </c>
      <c r="E26" s="935" t="s">
        <v>2256</v>
      </c>
    </row>
    <row r="27" spans="2:5" ht="137.25" customHeight="1">
      <c r="B27" s="937" t="s">
        <v>705</v>
      </c>
      <c r="C27" s="937" t="s">
        <v>85</v>
      </c>
      <c r="D27" s="935" t="s">
        <v>2420</v>
      </c>
      <c r="E27" s="935" t="s">
        <v>2256</v>
      </c>
    </row>
    <row r="28" spans="2:5" ht="109.5" customHeight="1">
      <c r="B28" s="937" t="s">
        <v>706</v>
      </c>
      <c r="C28" s="937" t="s">
        <v>92</v>
      </c>
      <c r="D28" s="935" t="s">
        <v>2421</v>
      </c>
      <c r="E28" s="935" t="s">
        <v>2256</v>
      </c>
    </row>
    <row r="29" spans="2:5" ht="86.25" customHeight="1">
      <c r="B29" s="937" t="s">
        <v>707</v>
      </c>
      <c r="C29" s="937" t="s">
        <v>85</v>
      </c>
      <c r="D29" s="935" t="s">
        <v>2260</v>
      </c>
      <c r="E29" s="935" t="s">
        <v>2256</v>
      </c>
    </row>
    <row r="30" spans="2:5" ht="71.25" customHeight="1">
      <c r="B30" s="937" t="s">
        <v>708</v>
      </c>
      <c r="C30" s="937" t="s">
        <v>92</v>
      </c>
      <c r="D30" s="935" t="s">
        <v>2261</v>
      </c>
      <c r="E30" s="935" t="s">
        <v>2256</v>
      </c>
    </row>
    <row r="31" spans="2:5" ht="71.25" customHeight="1">
      <c r="B31" s="937" t="s">
        <v>709</v>
      </c>
      <c r="C31" s="937" t="s">
        <v>710</v>
      </c>
      <c r="D31" s="935" t="s">
        <v>2380</v>
      </c>
      <c r="E31" s="935" t="s">
        <v>2256</v>
      </c>
    </row>
    <row r="32" spans="2:5" ht="122.25" customHeight="1">
      <c r="B32" s="937" t="s">
        <v>711</v>
      </c>
      <c r="C32" s="937" t="s">
        <v>712</v>
      </c>
      <c r="D32" s="935" t="s">
        <v>2762</v>
      </c>
      <c r="E32" s="935" t="s">
        <v>2152</v>
      </c>
    </row>
    <row r="33" spans="2:5" ht="100.5" customHeight="1">
      <c r="B33" s="937" t="s">
        <v>713</v>
      </c>
      <c r="C33" s="937" t="s">
        <v>92</v>
      </c>
      <c r="D33" s="938" t="s">
        <v>2422</v>
      </c>
      <c r="E33" s="935" t="s">
        <v>2256</v>
      </c>
    </row>
    <row r="34" spans="2:5" ht="72.75" customHeight="1" thickBot="1">
      <c r="B34" s="939" t="s">
        <v>2763</v>
      </c>
      <c r="C34" s="939" t="s">
        <v>702</v>
      </c>
      <c r="D34" s="939" t="s">
        <v>2262</v>
      </c>
      <c r="E34" s="939" t="s">
        <v>2256</v>
      </c>
    </row>
  </sheetData>
  <sheetProtection algorithmName="SHA-512" hashValue="z6aWNAEjkkLA85NvYybuiXsfSGcwdEir0dYMB8gbZFAOEDQaVJ8/qo45pRctityHP/o7Bn3ek8Cb3alO//ENEg==" saltValue="djKDCCKZgM2ScrezGiSGqw==" spinCount="100000" sheet="1" objects="1" scenarios="1"/>
  <mergeCells count="1">
    <mergeCell ref="B9:E9"/>
  </mergeCells>
  <pageMargins left="0.70866141732283472" right="0.70866141732283472" top="0.74803149606299213" bottom="0.74803149606299213" header="0.31496062992125984" footer="0.31496062992125984"/>
  <pageSetup paperSize="8" scale="61"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C0A0-0368-40A7-9E61-8F0E86DB6F9A}">
  <sheetPr codeName="Sheet20">
    <tabColor theme="5"/>
    <pageSetUpPr fitToPage="1"/>
  </sheetPr>
  <dimension ref="A1:E18"/>
  <sheetViews>
    <sheetView showGridLines="0" zoomScaleNormal="100" zoomScaleSheetLayoutView="100" workbookViewId="0"/>
  </sheetViews>
  <sheetFormatPr defaultColWidth="9" defaultRowHeight="12.75" customHeight="1"/>
  <cols>
    <col min="1" max="1" width="3.453125" customWidth="1"/>
    <col min="2" max="2" width="83" bestFit="1" customWidth="1"/>
    <col min="3" max="3" width="34.453125" customWidth="1"/>
    <col min="4" max="4" width="12.453125" customWidth="1"/>
    <col min="5" max="5" width="9" customWidth="1"/>
  </cols>
  <sheetData>
    <row r="1" spans="1:5" ht="13.4" customHeight="1">
      <c r="A1" s="1"/>
      <c r="B1" s="1"/>
      <c r="C1" s="1"/>
      <c r="D1" s="1"/>
    </row>
    <row r="2" spans="1:5" ht="12">
      <c r="A2" s="1"/>
      <c r="B2" s="1"/>
      <c r="C2" s="103" t="s">
        <v>0</v>
      </c>
    </row>
    <row r="3" spans="1:5" ht="12.5">
      <c r="A3" s="1"/>
      <c r="B3" s="1"/>
      <c r="C3" s="3"/>
      <c r="D3" s="1"/>
    </row>
    <row r="4" spans="1:5" ht="27" customHeight="1">
      <c r="A4" s="1"/>
      <c r="B4" s="1"/>
      <c r="C4" s="1"/>
      <c r="D4" s="1"/>
    </row>
    <row r="5" spans="1:5" ht="20">
      <c r="A5" s="1"/>
      <c r="B5" s="16" t="s">
        <v>714</v>
      </c>
      <c r="C5" s="10"/>
      <c r="D5" s="1"/>
    </row>
    <row r="6" spans="1:5" ht="16" customHeight="1">
      <c r="A6" s="1"/>
      <c r="B6" s="16"/>
      <c r="C6" s="10"/>
      <c r="D6" s="1"/>
    </row>
    <row r="7" spans="1:5" ht="57.75" customHeight="1">
      <c r="A7" s="1"/>
      <c r="B7" s="1086" t="s">
        <v>2245</v>
      </c>
      <c r="C7" s="1086"/>
      <c r="D7" s="72"/>
      <c r="E7" s="64"/>
    </row>
    <row r="8" spans="1:5" ht="12.5">
      <c r="A8" s="1"/>
      <c r="B8" s="207"/>
      <c r="C8" s="208"/>
      <c r="D8" s="1"/>
    </row>
    <row r="9" spans="1:5" s="51" customFormat="1" ht="12.5" thickBot="1">
      <c r="A9" s="65"/>
      <c r="B9" s="131" t="s">
        <v>45</v>
      </c>
      <c r="C9" s="49" t="s">
        <v>25</v>
      </c>
      <c r="D9" s="65"/>
    </row>
    <row r="10" spans="1:5" s="51" customFormat="1" ht="15.75" customHeight="1" thickTop="1">
      <c r="A10" s="65"/>
      <c r="B10" s="183" t="s">
        <v>46</v>
      </c>
      <c r="C10" s="386" t="s">
        <v>47</v>
      </c>
      <c r="D10" s="65"/>
    </row>
    <row r="11" spans="1:5" s="51" customFormat="1" ht="15.75" customHeight="1">
      <c r="A11" s="65"/>
      <c r="B11" s="140" t="s">
        <v>48</v>
      </c>
      <c r="C11" s="141" t="s">
        <v>48</v>
      </c>
      <c r="D11" s="65"/>
    </row>
    <row r="12" spans="1:5" s="51" customFormat="1" ht="15.75" customHeight="1">
      <c r="A12" s="65"/>
      <c r="B12" s="400" t="s">
        <v>49</v>
      </c>
      <c r="C12" s="141" t="s">
        <v>49</v>
      </c>
      <c r="D12" s="65"/>
    </row>
    <row r="13" spans="1:5" s="51" customFormat="1" ht="15.75" customHeight="1">
      <c r="A13" s="65"/>
      <c r="B13" s="440" t="s">
        <v>50</v>
      </c>
      <c r="C13" s="141" t="s">
        <v>50</v>
      </c>
      <c r="D13" s="65"/>
    </row>
    <row r="14" spans="1:5" s="51" customFormat="1" ht="15.75" customHeight="1">
      <c r="A14" s="65"/>
      <c r="B14" s="648" t="s">
        <v>51</v>
      </c>
      <c r="C14" s="141" t="s">
        <v>52</v>
      </c>
      <c r="D14" s="65"/>
    </row>
    <row r="15" spans="1:5" s="51" customFormat="1" ht="15.75" customHeight="1">
      <c r="A15" s="65"/>
      <c r="B15" s="134" t="s">
        <v>53</v>
      </c>
      <c r="C15" s="649" t="s">
        <v>54</v>
      </c>
      <c r="D15" s="65"/>
    </row>
    <row r="16" spans="1:5" s="51" customFormat="1" ht="15.75" customHeight="1" thickBot="1">
      <c r="A16" s="65"/>
      <c r="B16" s="138" t="s">
        <v>55</v>
      </c>
      <c r="C16" s="130" t="s">
        <v>55</v>
      </c>
      <c r="D16" s="65"/>
    </row>
    <row r="17" spans="2:2" ht="12.75" customHeight="1">
      <c r="B17" s="66"/>
    </row>
    <row r="18" spans="2:2" ht="12.75" customHeight="1">
      <c r="B18" s="14"/>
    </row>
  </sheetData>
  <sheetProtection algorithmName="SHA-512" hashValue="1qcFvniZz42HMwY8A09gR/wsCNuX7rTdfLcs2czEcPZXGERt7fh6+Pd6LBKTRko4B/l0enQ9GB2tNupyaKKT9g==" saltValue="E3r80ZxN5aGKBg4rZEmTbQ==" spinCount="100000" sheet="1" objects="1" scenarios="1"/>
  <mergeCells count="1">
    <mergeCell ref="B7:C7"/>
  </mergeCells>
  <hyperlinks>
    <hyperlink ref="C10" location="Water!A1" display="Water" xr:uid="{27EED644-918A-425A-89D4-07FF210882ED}"/>
    <hyperlink ref="C11" location="Biodiversity!A1" display="Biodiversity" xr:uid="{6CC2D255-2529-4A9C-B879-3C4F8F975AB1}"/>
    <hyperlink ref="C16" location="Closure!A1" display="Closure" xr:uid="{082ACC5F-B524-4591-8D41-A0674F8C5AFE}"/>
    <hyperlink ref="C15" location="'Waste, contamination, emissions'!A1" display="Waste, contamination, emissions" xr:uid="{3EF9D920-B826-45F6-AA1D-351C97AEE206}"/>
    <hyperlink ref="C12" location="Tailings!A1" display="Tailings" xr:uid="{81797736-8580-4FAA-9AAE-48AFCDFF1470}"/>
    <hyperlink ref="C13" location="'Tailings storage facilities'!A1" display="Tailings storage facilities" xr:uid="{02CB0C64-DB42-455C-A4C5-497587690BE4}"/>
    <hyperlink ref="C14" location="'ICMM Conformance Protocols'!A1" display="ICMM Conformance Protocols" xr:uid="{0A00032C-B394-4A2A-B252-AB2E873D08C0}"/>
  </hyperlinks>
  <pageMargins left="0.7" right="0.7" top="0.75" bottom="0.75" header="0.3" footer="0.3"/>
  <pageSetup paperSize="8"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7031E-2559-4571-86DB-660E41B12861}">
  <sheetPr codeName="Sheet22">
    <tabColor theme="5" tint="0.79998168889431442"/>
  </sheetPr>
  <dimension ref="A1:Q99"/>
  <sheetViews>
    <sheetView showGridLines="0" zoomScaleNormal="100" zoomScaleSheetLayoutView="100" workbookViewId="0"/>
  </sheetViews>
  <sheetFormatPr defaultColWidth="9" defaultRowHeight="12.75" customHeight="1"/>
  <cols>
    <col min="1" max="1" width="3.453125" customWidth="1"/>
    <col min="2" max="2" width="13.81640625" customWidth="1"/>
    <col min="3" max="3" width="49.54296875" customWidth="1"/>
    <col min="4" max="4" width="20.1796875" customWidth="1"/>
    <col min="5" max="7" width="12.1796875" customWidth="1"/>
    <col min="8" max="8" width="12.81640625" customWidth="1"/>
    <col min="9" max="9" width="12.1796875" customWidth="1"/>
    <col min="10" max="14" width="13" customWidth="1"/>
    <col min="15" max="15" width="11.54296875" bestFit="1" customWidth="1"/>
    <col min="16" max="16" width="9" customWidth="1"/>
    <col min="18" max="18" width="9" customWidth="1"/>
  </cols>
  <sheetData>
    <row r="1" spans="1:15" ht="13.4" customHeight="1">
      <c r="A1" s="1"/>
      <c r="B1" s="1"/>
      <c r="C1" s="1"/>
      <c r="D1" s="1"/>
      <c r="E1" s="1"/>
      <c r="F1" s="1"/>
      <c r="G1" s="1"/>
      <c r="H1" s="1"/>
      <c r="I1" s="1"/>
      <c r="J1" s="1"/>
      <c r="K1" s="1"/>
      <c r="L1" s="1"/>
      <c r="M1" s="1"/>
      <c r="N1" s="1"/>
    </row>
    <row r="2" spans="1:15" ht="12">
      <c r="A2" s="1"/>
      <c r="B2" s="1"/>
      <c r="C2" s="1"/>
      <c r="D2" s="1"/>
      <c r="E2" s="1"/>
      <c r="F2" s="1"/>
      <c r="G2" s="1"/>
      <c r="H2" s="1"/>
      <c r="I2" s="1"/>
      <c r="J2" s="1"/>
      <c r="K2" s="1"/>
      <c r="L2" s="1"/>
      <c r="M2" s="1"/>
      <c r="N2" s="103" t="s">
        <v>0</v>
      </c>
    </row>
    <row r="3" spans="1:15" ht="12">
      <c r="A3" s="1"/>
      <c r="B3" s="1"/>
      <c r="C3" s="1"/>
      <c r="D3" s="387"/>
      <c r="E3" s="387"/>
      <c r="F3" s="1"/>
      <c r="G3" s="1"/>
      <c r="H3" s="1"/>
      <c r="I3" s="1"/>
      <c r="J3" s="1"/>
      <c r="K3" s="1"/>
      <c r="L3" s="1"/>
      <c r="M3" s="1"/>
      <c r="N3" s="1"/>
    </row>
    <row r="4" spans="1:15" ht="30.75" customHeight="1">
      <c r="A4" s="1"/>
      <c r="B4" s="1"/>
      <c r="C4" s="1"/>
      <c r="D4" s="387"/>
      <c r="E4" s="1"/>
      <c r="F4" s="1"/>
      <c r="G4" s="1"/>
      <c r="H4" s="1"/>
      <c r="I4" s="1"/>
      <c r="J4" s="1"/>
      <c r="K4" s="1"/>
      <c r="L4" s="1"/>
      <c r="M4" s="1"/>
      <c r="N4" s="1"/>
    </row>
    <row r="5" spans="1:15" ht="20">
      <c r="A5" s="1"/>
      <c r="B5" s="16" t="s">
        <v>715</v>
      </c>
      <c r="C5" s="16"/>
      <c r="D5" s="4"/>
      <c r="E5" s="10"/>
      <c r="F5" s="10"/>
      <c r="G5" s="10"/>
      <c r="H5" s="10"/>
      <c r="I5" s="10"/>
      <c r="J5" s="10"/>
      <c r="K5" s="10"/>
      <c r="L5" s="10"/>
      <c r="M5" s="10"/>
      <c r="N5" s="10"/>
    </row>
    <row r="6" spans="1:15" ht="12">
      <c r="A6" s="1"/>
      <c r="B6" s="1"/>
      <c r="C6" s="10"/>
      <c r="D6" s="10"/>
      <c r="E6" s="10"/>
      <c r="F6" s="10"/>
      <c r="G6" s="10"/>
      <c r="H6" s="10"/>
      <c r="I6" s="10"/>
      <c r="J6" s="10"/>
      <c r="K6" s="10"/>
      <c r="L6" s="10"/>
      <c r="M6" s="10"/>
      <c r="N6" s="10"/>
    </row>
    <row r="7" spans="1:15" ht="14.15" customHeight="1">
      <c r="A7" s="1"/>
      <c r="B7" s="184" t="s">
        <v>2779</v>
      </c>
      <c r="C7" s="184"/>
      <c r="D7" s="16"/>
      <c r="E7" s="10"/>
      <c r="F7" s="10"/>
      <c r="G7" s="10"/>
      <c r="H7" s="10"/>
      <c r="I7" s="10"/>
      <c r="J7" s="10"/>
      <c r="K7" s="10"/>
      <c r="L7" s="10"/>
      <c r="M7" s="10"/>
      <c r="N7" s="10"/>
    </row>
    <row r="8" spans="1:15" ht="14.15" customHeight="1">
      <c r="A8" s="1"/>
      <c r="B8" s="1"/>
      <c r="C8" s="184"/>
      <c r="D8" s="16"/>
      <c r="E8" s="10"/>
      <c r="F8" s="10"/>
      <c r="G8" s="10"/>
      <c r="H8" s="10"/>
      <c r="I8" s="10"/>
      <c r="J8" s="10"/>
      <c r="K8" s="10"/>
      <c r="L8" s="10"/>
      <c r="M8" s="10"/>
      <c r="N8" s="10"/>
    </row>
    <row r="9" spans="1:15" ht="110.25" customHeight="1">
      <c r="A9" s="1"/>
      <c r="B9" s="1086" t="s">
        <v>2764</v>
      </c>
      <c r="C9" s="1086"/>
      <c r="D9" s="1086"/>
      <c r="E9" s="1086"/>
      <c r="F9" s="1086"/>
      <c r="G9" s="1086"/>
      <c r="H9" s="1086"/>
      <c r="I9" s="1086"/>
      <c r="J9" s="1086"/>
      <c r="K9" s="1086"/>
      <c r="L9" s="1086"/>
      <c r="M9" s="1086"/>
      <c r="N9" s="1086"/>
    </row>
    <row r="10" spans="1:15" ht="12">
      <c r="A10" s="1"/>
      <c r="B10" s="1"/>
      <c r="C10" s="93"/>
      <c r="D10" s="93"/>
      <c r="E10" s="93"/>
      <c r="F10" s="93"/>
      <c r="G10" s="93"/>
      <c r="H10" s="93"/>
      <c r="I10" s="93"/>
      <c r="J10" s="93"/>
      <c r="K10" s="93"/>
      <c r="L10" s="93"/>
      <c r="M10" s="93"/>
      <c r="N10" s="93"/>
    </row>
    <row r="11" spans="1:15" ht="16.5" customHeight="1">
      <c r="A11" s="1"/>
      <c r="B11" s="490" t="s">
        <v>716</v>
      </c>
      <c r="C11" s="531"/>
      <c r="D11" s="531"/>
      <c r="E11" s="173"/>
      <c r="F11" s="10"/>
      <c r="G11" s="10"/>
      <c r="H11" s="10"/>
      <c r="I11" s="10"/>
      <c r="J11" s="10"/>
      <c r="K11" s="10"/>
      <c r="L11" s="10"/>
      <c r="M11" s="10"/>
      <c r="N11" s="10"/>
    </row>
    <row r="12" spans="1:15" ht="12">
      <c r="A12" s="1"/>
      <c r="B12" s="1"/>
      <c r="C12" s="211"/>
      <c r="D12" s="10"/>
      <c r="E12" s="10"/>
      <c r="F12" s="10"/>
      <c r="G12" s="10"/>
      <c r="H12" s="10"/>
      <c r="I12" s="10"/>
      <c r="J12" s="10"/>
      <c r="K12" s="10"/>
      <c r="L12" s="10"/>
      <c r="M12" s="10"/>
      <c r="N12" s="10"/>
    </row>
    <row r="13" spans="1:15" ht="17.25" customHeight="1">
      <c r="A13" s="1"/>
      <c r="B13" s="64"/>
      <c r="C13" s="10"/>
      <c r="D13" s="10"/>
      <c r="E13" s="1169" t="s">
        <v>2769</v>
      </c>
      <c r="F13" s="1169"/>
      <c r="G13" s="1169"/>
      <c r="H13" s="1169"/>
      <c r="I13" s="1169"/>
      <c r="J13" s="59"/>
      <c r="K13" s="59"/>
      <c r="L13" s="59"/>
      <c r="M13" s="59"/>
      <c r="N13" s="59"/>
    </row>
    <row r="14" spans="1:15" ht="24.5" thickBot="1">
      <c r="A14" s="1"/>
      <c r="B14" s="1050"/>
      <c r="C14" s="1050" t="s">
        <v>742</v>
      </c>
      <c r="D14" s="24" t="s">
        <v>717</v>
      </c>
      <c r="E14" s="36" t="s">
        <v>718</v>
      </c>
      <c r="F14" s="36" t="s">
        <v>719</v>
      </c>
      <c r="G14" s="36" t="s">
        <v>720</v>
      </c>
      <c r="H14" s="36" t="s">
        <v>721</v>
      </c>
      <c r="I14" s="36" t="s">
        <v>722</v>
      </c>
      <c r="J14" s="36" t="s">
        <v>723</v>
      </c>
      <c r="K14" s="36" t="s">
        <v>724</v>
      </c>
      <c r="L14" s="36" t="s">
        <v>725</v>
      </c>
      <c r="M14" s="36" t="s">
        <v>726</v>
      </c>
      <c r="N14" s="36" t="s">
        <v>727</v>
      </c>
      <c r="O14" s="1"/>
    </row>
    <row r="15" spans="1:15" s="51" customFormat="1" ht="17.25" customHeight="1" thickTop="1">
      <c r="A15" s="65"/>
      <c r="B15" s="1166" t="s">
        <v>728</v>
      </c>
      <c r="C15" s="1170" t="s">
        <v>2771</v>
      </c>
      <c r="D15" s="392" t="s">
        <v>729</v>
      </c>
      <c r="E15" s="834">
        <v>18713</v>
      </c>
      <c r="F15" s="832">
        <v>11619</v>
      </c>
      <c r="G15" s="832">
        <v>6603</v>
      </c>
      <c r="H15" s="539">
        <v>30332</v>
      </c>
      <c r="I15" s="312">
        <v>6603</v>
      </c>
      <c r="J15" s="835">
        <v>36935</v>
      </c>
      <c r="K15" s="558">
        <v>35787</v>
      </c>
      <c r="L15" s="832">
        <v>50128</v>
      </c>
      <c r="M15" s="312">
        <v>47980</v>
      </c>
      <c r="N15" s="312">
        <v>46370</v>
      </c>
      <c r="O15" s="866"/>
    </row>
    <row r="16" spans="1:15" s="51" customFormat="1" ht="17.25" customHeight="1">
      <c r="A16" s="65"/>
      <c r="B16" s="1167"/>
      <c r="C16" s="1171"/>
      <c r="D16" s="134" t="s">
        <v>730</v>
      </c>
      <c r="E16" s="545">
        <v>17339</v>
      </c>
      <c r="F16" s="545">
        <v>3887</v>
      </c>
      <c r="G16" s="545">
        <v>6552</v>
      </c>
      <c r="H16" s="545">
        <v>21225</v>
      </c>
      <c r="I16" s="545">
        <v>6552</v>
      </c>
      <c r="J16" s="544">
        <v>27778</v>
      </c>
      <c r="K16" s="544">
        <v>23007</v>
      </c>
      <c r="L16" s="831">
        <v>28249</v>
      </c>
      <c r="M16" s="545">
        <v>34524</v>
      </c>
      <c r="N16" s="545">
        <v>38763</v>
      </c>
      <c r="O16" s="867"/>
    </row>
    <row r="17" spans="1:15" s="51" customFormat="1" ht="17.25" customHeight="1">
      <c r="A17" s="65"/>
      <c r="B17" s="1167"/>
      <c r="C17" s="1171"/>
      <c r="D17" s="400" t="s">
        <v>731</v>
      </c>
      <c r="E17" s="831" t="s">
        <v>87</v>
      </c>
      <c r="F17" s="831" t="s">
        <v>87</v>
      </c>
      <c r="G17" s="831" t="s">
        <v>87</v>
      </c>
      <c r="H17" s="831" t="s">
        <v>87</v>
      </c>
      <c r="I17" s="831" t="s">
        <v>87</v>
      </c>
      <c r="J17" s="544" t="s">
        <v>87</v>
      </c>
      <c r="K17" s="544">
        <v>15</v>
      </c>
      <c r="L17" s="831">
        <v>143</v>
      </c>
      <c r="M17" s="545">
        <v>195</v>
      </c>
      <c r="N17" s="545">
        <v>456</v>
      </c>
      <c r="O17" s="18"/>
    </row>
    <row r="18" spans="1:15" s="51" customFormat="1" ht="17.25" customHeight="1">
      <c r="A18" s="65"/>
      <c r="B18" s="1167"/>
      <c r="C18" s="1171"/>
      <c r="D18" s="400" t="s">
        <v>732</v>
      </c>
      <c r="E18" s="545">
        <v>1580</v>
      </c>
      <c r="F18" s="545">
        <v>12</v>
      </c>
      <c r="G18" s="545">
        <v>676</v>
      </c>
      <c r="H18" s="545">
        <v>1592</v>
      </c>
      <c r="I18" s="545">
        <v>676</v>
      </c>
      <c r="J18" s="544">
        <v>2268</v>
      </c>
      <c r="K18" s="544">
        <v>2373</v>
      </c>
      <c r="L18" s="831">
        <v>5113</v>
      </c>
      <c r="M18" s="545">
        <v>7216</v>
      </c>
      <c r="N18" s="545">
        <v>3704</v>
      </c>
      <c r="O18" s="65"/>
    </row>
    <row r="19" spans="1:15" s="51" customFormat="1" ht="17.25" customHeight="1">
      <c r="A19" s="65"/>
      <c r="B19" s="1167"/>
      <c r="C19" s="1171"/>
      <c r="D19" s="549" t="s">
        <v>330</v>
      </c>
      <c r="E19" s="551">
        <v>37632</v>
      </c>
      <c r="F19" s="551">
        <v>15518</v>
      </c>
      <c r="G19" s="551">
        <v>13831</v>
      </c>
      <c r="H19" s="551">
        <v>53150</v>
      </c>
      <c r="I19" s="551">
        <v>13831</v>
      </c>
      <c r="J19" s="550">
        <v>66981</v>
      </c>
      <c r="K19" s="550">
        <v>61183</v>
      </c>
      <c r="L19" s="551">
        <v>83632</v>
      </c>
      <c r="M19" s="551">
        <v>89916</v>
      </c>
      <c r="N19" s="551">
        <v>89293</v>
      </c>
      <c r="O19" s="70"/>
    </row>
    <row r="20" spans="1:15" s="51" customFormat="1" ht="17.25" customHeight="1">
      <c r="A20" s="65"/>
      <c r="B20" s="1167"/>
      <c r="C20" s="1172" t="s">
        <v>2772</v>
      </c>
      <c r="D20" s="400" t="s">
        <v>729</v>
      </c>
      <c r="E20" s="833">
        <v>845</v>
      </c>
      <c r="F20" s="833">
        <v>7565</v>
      </c>
      <c r="G20" s="833">
        <v>147</v>
      </c>
      <c r="H20" s="833">
        <v>8410</v>
      </c>
      <c r="I20" s="833">
        <v>147</v>
      </c>
      <c r="J20" s="836">
        <v>8557</v>
      </c>
      <c r="K20" s="544">
        <v>9103</v>
      </c>
      <c r="L20" s="545">
        <v>14936</v>
      </c>
      <c r="M20" s="545">
        <v>11463</v>
      </c>
      <c r="N20" s="545">
        <v>12828</v>
      </c>
      <c r="O20" s="65"/>
    </row>
    <row r="21" spans="1:15" s="51" customFormat="1" ht="17.25" customHeight="1">
      <c r="A21" s="65"/>
      <c r="B21" s="1167"/>
      <c r="C21" s="1171"/>
      <c r="D21" s="400" t="s">
        <v>730</v>
      </c>
      <c r="E21" s="833">
        <v>31</v>
      </c>
      <c r="F21" s="833">
        <v>301</v>
      </c>
      <c r="G21" s="833">
        <v>655</v>
      </c>
      <c r="H21" s="833">
        <v>332</v>
      </c>
      <c r="I21" s="833">
        <v>655</v>
      </c>
      <c r="J21" s="836">
        <v>987</v>
      </c>
      <c r="K21" s="544">
        <v>984</v>
      </c>
      <c r="L21" s="545">
        <v>993</v>
      </c>
      <c r="M21" s="545">
        <v>1113</v>
      </c>
      <c r="N21" s="545">
        <v>14352</v>
      </c>
      <c r="O21" s="65"/>
    </row>
    <row r="22" spans="1:15" s="51" customFormat="1" ht="17.25" customHeight="1">
      <c r="A22" s="65"/>
      <c r="B22" s="1167"/>
      <c r="C22" s="1171"/>
      <c r="D22" s="400" t="s">
        <v>731</v>
      </c>
      <c r="E22" s="833" t="s">
        <v>87</v>
      </c>
      <c r="F22" s="833">
        <v>83</v>
      </c>
      <c r="G22" s="833">
        <v>430</v>
      </c>
      <c r="H22" s="833">
        <v>83</v>
      </c>
      <c r="I22" s="833">
        <v>430</v>
      </c>
      <c r="J22" s="836">
        <v>513</v>
      </c>
      <c r="K22" s="544">
        <v>3290</v>
      </c>
      <c r="L22" s="545">
        <v>2871</v>
      </c>
      <c r="M22" s="545">
        <v>2350</v>
      </c>
      <c r="N22" s="545">
        <v>2769</v>
      </c>
      <c r="O22" s="65"/>
    </row>
    <row r="23" spans="1:15" s="51" customFormat="1" ht="17.25" customHeight="1">
      <c r="A23" s="65"/>
      <c r="B23" s="1167"/>
      <c r="C23" s="1171"/>
      <c r="D23" s="400" t="s">
        <v>732</v>
      </c>
      <c r="E23" s="833">
        <v>21</v>
      </c>
      <c r="F23" s="833" t="s">
        <v>87</v>
      </c>
      <c r="G23" s="833">
        <v>297</v>
      </c>
      <c r="H23" s="833">
        <v>21</v>
      </c>
      <c r="I23" s="833">
        <v>297</v>
      </c>
      <c r="J23" s="836">
        <v>318</v>
      </c>
      <c r="K23" s="544">
        <v>398</v>
      </c>
      <c r="L23" s="545">
        <v>2911</v>
      </c>
      <c r="M23" s="545">
        <v>3290</v>
      </c>
      <c r="N23" s="545">
        <v>3260</v>
      </c>
      <c r="O23" s="65"/>
    </row>
    <row r="24" spans="1:15" s="51" customFormat="1" ht="17.25" customHeight="1">
      <c r="A24" s="65"/>
      <c r="B24" s="1167"/>
      <c r="C24" s="1171"/>
      <c r="D24" s="400" t="s">
        <v>733</v>
      </c>
      <c r="E24" s="545">
        <v>33266</v>
      </c>
      <c r="F24" s="545">
        <v>34252</v>
      </c>
      <c r="G24" s="545">
        <v>8742</v>
      </c>
      <c r="H24" s="545">
        <v>67518</v>
      </c>
      <c r="I24" s="545">
        <v>8742</v>
      </c>
      <c r="J24" s="1026" t="s">
        <v>2492</v>
      </c>
      <c r="K24" s="836" t="s">
        <v>2624</v>
      </c>
      <c r="L24" s="545">
        <v>55522</v>
      </c>
      <c r="M24" s="545">
        <v>54644</v>
      </c>
      <c r="N24" s="545">
        <v>45724</v>
      </c>
      <c r="O24" s="65"/>
    </row>
    <row r="25" spans="1:15" s="51" customFormat="1" ht="17.25" customHeight="1">
      <c r="A25" s="65"/>
      <c r="B25" s="1167"/>
      <c r="C25" s="1171"/>
      <c r="D25" s="549" t="s">
        <v>330</v>
      </c>
      <c r="E25" s="551">
        <v>34163</v>
      </c>
      <c r="F25" s="551">
        <v>42201</v>
      </c>
      <c r="G25" s="551">
        <v>10272</v>
      </c>
      <c r="H25" s="551">
        <v>76365</v>
      </c>
      <c r="I25" s="551">
        <v>10272</v>
      </c>
      <c r="J25" s="550">
        <v>86637</v>
      </c>
      <c r="K25" s="550">
        <v>58034</v>
      </c>
      <c r="L25" s="551">
        <v>77233</v>
      </c>
      <c r="M25" s="551">
        <v>72861</v>
      </c>
      <c r="N25" s="551">
        <v>78932</v>
      </c>
      <c r="O25" s="65"/>
    </row>
    <row r="26" spans="1:15" s="51" customFormat="1" ht="17.25" customHeight="1" thickBot="1">
      <c r="A26" s="65"/>
      <c r="B26" s="1168"/>
      <c r="C26" s="366" t="s">
        <v>2766</v>
      </c>
      <c r="D26" s="554"/>
      <c r="E26" s="548"/>
      <c r="F26" s="548"/>
      <c r="G26" s="548"/>
      <c r="H26" s="548"/>
      <c r="I26" s="548"/>
      <c r="J26" s="557" t="s">
        <v>2492</v>
      </c>
      <c r="K26" s="557" t="s">
        <v>2624</v>
      </c>
      <c r="L26" s="548">
        <v>55522</v>
      </c>
      <c r="M26" s="548">
        <v>54644</v>
      </c>
      <c r="N26" s="548">
        <v>45724</v>
      </c>
      <c r="O26" s="65"/>
    </row>
    <row r="27" spans="1:15" s="51" customFormat="1" ht="17.25" customHeight="1">
      <c r="A27" s="1165"/>
      <c r="B27" s="1174" t="s">
        <v>734</v>
      </c>
      <c r="C27" s="1177" t="s">
        <v>2767</v>
      </c>
      <c r="D27" s="1177"/>
      <c r="E27" s="555"/>
      <c r="F27" s="555"/>
      <c r="G27" s="555"/>
      <c r="H27" s="555"/>
      <c r="I27" s="555"/>
      <c r="J27" s="556">
        <v>45238</v>
      </c>
      <c r="K27" s="556" t="s">
        <v>87</v>
      </c>
      <c r="L27" s="556" t="s">
        <v>87</v>
      </c>
      <c r="M27" s="556" t="s">
        <v>87</v>
      </c>
      <c r="N27" s="556" t="s">
        <v>87</v>
      </c>
      <c r="O27" s="65"/>
    </row>
    <row r="28" spans="1:15" s="51" customFormat="1" ht="17.25" customHeight="1">
      <c r="A28" s="1165"/>
      <c r="B28" s="1167"/>
      <c r="C28" s="1048" t="s">
        <v>2768</v>
      </c>
      <c r="D28" s="768"/>
      <c r="E28" s="768"/>
      <c r="F28" s="768"/>
      <c r="G28" s="768"/>
      <c r="H28" s="768"/>
      <c r="I28" s="768"/>
      <c r="J28" s="769">
        <v>43599</v>
      </c>
      <c r="K28" s="769" t="s">
        <v>87</v>
      </c>
      <c r="L28" s="769" t="s">
        <v>87</v>
      </c>
      <c r="M28" s="769" t="s">
        <v>87</v>
      </c>
      <c r="N28" s="769" t="s">
        <v>87</v>
      </c>
      <c r="O28" s="65"/>
    </row>
    <row r="29" spans="1:15" s="51" customFormat="1" ht="17.25" customHeight="1" thickBot="1">
      <c r="A29" s="1165"/>
      <c r="B29" s="1168"/>
      <c r="C29" s="1049" t="s">
        <v>735</v>
      </c>
      <c r="D29" s="552"/>
      <c r="E29" s="552"/>
      <c r="F29" s="552"/>
      <c r="G29" s="552"/>
      <c r="H29" s="552"/>
      <c r="I29" s="552"/>
      <c r="J29" s="557">
        <v>581</v>
      </c>
      <c r="K29" s="557" t="s">
        <v>87</v>
      </c>
      <c r="L29" s="557" t="s">
        <v>87</v>
      </c>
      <c r="M29" s="557" t="s">
        <v>87</v>
      </c>
      <c r="N29" s="557" t="s">
        <v>87</v>
      </c>
      <c r="O29" s="65"/>
    </row>
    <row r="30" spans="1:15" s="51" customFormat="1" ht="17.25" customHeight="1">
      <c r="A30" s="1165"/>
      <c r="B30" s="1175" t="s">
        <v>736</v>
      </c>
      <c r="C30" s="870" t="s">
        <v>737</v>
      </c>
      <c r="D30" s="600"/>
      <c r="E30" s="600"/>
      <c r="F30" s="600"/>
      <c r="G30" s="600"/>
      <c r="H30" s="600"/>
      <c r="I30" s="600"/>
      <c r="J30" s="1002">
        <v>80275</v>
      </c>
      <c r="K30" s="601" t="s">
        <v>87</v>
      </c>
      <c r="L30" s="601" t="s">
        <v>87</v>
      </c>
      <c r="M30" s="601" t="s">
        <v>87</v>
      </c>
      <c r="N30" s="601" t="s">
        <v>87</v>
      </c>
      <c r="O30" s="65"/>
    </row>
    <row r="31" spans="1:15" s="51" customFormat="1" ht="17.25" customHeight="1" thickBot="1">
      <c r="A31" s="1165"/>
      <c r="B31" s="1176"/>
      <c r="C31" s="366" t="s">
        <v>738</v>
      </c>
      <c r="D31" s="552"/>
      <c r="E31" s="552"/>
      <c r="F31" s="552"/>
      <c r="G31" s="552"/>
      <c r="H31" s="552"/>
      <c r="I31" s="552"/>
      <c r="J31" s="547">
        <v>133669</v>
      </c>
      <c r="K31" s="557" t="s">
        <v>87</v>
      </c>
      <c r="L31" s="557" t="s">
        <v>87</v>
      </c>
      <c r="M31" s="557" t="s">
        <v>87</v>
      </c>
      <c r="N31" s="557" t="s">
        <v>87</v>
      </c>
      <c r="O31" s="65"/>
    </row>
    <row r="32" spans="1:15" s="51" customFormat="1" ht="17.25" customHeight="1">
      <c r="A32" s="65"/>
      <c r="B32" s="1173" t="s">
        <v>739</v>
      </c>
      <c r="C32" s="655" t="s">
        <v>740</v>
      </c>
      <c r="D32" s="553"/>
      <c r="E32" s="553"/>
      <c r="F32" s="553"/>
      <c r="G32" s="553"/>
      <c r="H32" s="553"/>
      <c r="I32" s="553"/>
      <c r="J32" s="837">
        <v>61.5</v>
      </c>
      <c r="K32" s="653" t="s">
        <v>2625</v>
      </c>
      <c r="L32" s="654" t="s">
        <v>2627</v>
      </c>
      <c r="M32" s="654" t="s">
        <v>2629</v>
      </c>
      <c r="N32" s="654" t="s">
        <v>2631</v>
      </c>
      <c r="O32" s="65"/>
    </row>
    <row r="33" spans="1:16" s="51" customFormat="1" ht="17.25" customHeight="1" thickBot="1">
      <c r="A33" s="65"/>
      <c r="B33" s="1168"/>
      <c r="C33" s="366" t="s">
        <v>2770</v>
      </c>
      <c r="D33" s="552"/>
      <c r="E33" s="552"/>
      <c r="F33" s="552"/>
      <c r="G33" s="552"/>
      <c r="H33" s="552"/>
      <c r="I33" s="552"/>
      <c r="J33" s="557">
        <v>106910</v>
      </c>
      <c r="K33" s="650" t="s">
        <v>2626</v>
      </c>
      <c r="L33" s="651" t="s">
        <v>2628</v>
      </c>
      <c r="M33" s="651" t="s">
        <v>2630</v>
      </c>
      <c r="N33" s="651" t="s">
        <v>2632</v>
      </c>
      <c r="O33" s="869"/>
    </row>
    <row r="34" spans="1:16" ht="10.5" customHeight="1">
      <c r="A34" s="1"/>
      <c r="B34" s="976" t="s">
        <v>370</v>
      </c>
      <c r="C34" s="993"/>
      <c r="D34" s="960"/>
      <c r="E34" s="960"/>
      <c r="F34" s="960"/>
      <c r="G34" s="960"/>
      <c r="H34" s="960"/>
      <c r="I34" s="960"/>
      <c r="J34" s="960"/>
      <c r="K34" s="268"/>
      <c r="L34" s="10"/>
      <c r="M34" s="10"/>
      <c r="N34" s="10"/>
    </row>
    <row r="35" spans="1:16" ht="6.75" customHeight="1">
      <c r="A35" s="1"/>
      <c r="B35" s="976"/>
      <c r="C35" s="960"/>
      <c r="D35" s="960"/>
      <c r="E35" s="960"/>
      <c r="F35" s="960"/>
      <c r="G35" s="960"/>
      <c r="H35" s="960"/>
      <c r="I35" s="960"/>
      <c r="J35" s="960"/>
      <c r="K35" s="268"/>
      <c r="L35" s="10"/>
      <c r="M35" s="10"/>
      <c r="N35" s="10"/>
    </row>
    <row r="36" spans="1:16" ht="109.5" customHeight="1">
      <c r="A36" s="1"/>
      <c r="B36" s="1092" t="s">
        <v>2633</v>
      </c>
      <c r="C36" s="1092"/>
      <c r="D36" s="1092"/>
      <c r="E36" s="1092"/>
      <c r="F36" s="1092"/>
      <c r="G36" s="1092"/>
      <c r="H36" s="1092"/>
      <c r="I36" s="1092"/>
      <c r="J36" s="1092"/>
      <c r="K36" s="1092"/>
      <c r="L36" s="1092"/>
      <c r="M36" s="1092"/>
      <c r="N36" s="1092"/>
      <c r="P36" s="868"/>
    </row>
    <row r="37" spans="1:16" ht="12">
      <c r="A37" s="1"/>
      <c r="B37" s="401"/>
      <c r="C37" s="401"/>
      <c r="D37" s="401"/>
      <c r="E37" s="401"/>
      <c r="F37" s="401"/>
      <c r="G37" s="401"/>
      <c r="H37" s="401"/>
      <c r="I37" s="401"/>
      <c r="J37" s="401"/>
      <c r="K37" s="10"/>
      <c r="L37" s="269"/>
      <c r="M37" s="239"/>
      <c r="N37" s="239"/>
    </row>
    <row r="38" spans="1:16" ht="12">
      <c r="A38" s="1"/>
      <c r="B38" s="1"/>
      <c r="C38" s="270"/>
      <c r="D38" s="271"/>
      <c r="E38" s="271"/>
      <c r="F38" s="271"/>
      <c r="G38" s="271"/>
      <c r="H38" s="271"/>
      <c r="I38" s="10"/>
      <c r="J38" s="10"/>
      <c r="K38" s="927"/>
      <c r="L38" s="10"/>
      <c r="M38" s="10"/>
      <c r="N38" s="10"/>
    </row>
    <row r="39" spans="1:16" ht="15.75" customHeight="1">
      <c r="A39" s="1"/>
      <c r="B39" s="559" t="s">
        <v>741</v>
      </c>
      <c r="C39" s="559"/>
      <c r="D39" s="559"/>
      <c r="E39" s="559"/>
      <c r="F39" s="559"/>
      <c r="G39" s="559"/>
      <c r="H39" s="559"/>
      <c r="I39" s="559"/>
      <c r="K39" s="10"/>
      <c r="L39" s="10"/>
      <c r="M39" s="10"/>
      <c r="N39" s="268"/>
    </row>
    <row r="40" spans="1:16" ht="12">
      <c r="A40" s="1"/>
      <c r="B40" s="64"/>
      <c r="C40" s="211"/>
      <c r="D40" s="1164"/>
      <c r="E40" s="1164"/>
      <c r="F40" s="1164"/>
      <c r="G40" s="1164"/>
      <c r="H40" s="1164"/>
      <c r="I40" s="1164"/>
      <c r="J40" s="10"/>
      <c r="K40" s="10"/>
      <c r="L40" s="10"/>
      <c r="M40" s="10"/>
      <c r="N40" s="10"/>
    </row>
    <row r="41" spans="1:16" ht="40.5" customHeight="1" thickBot="1">
      <c r="A41" s="1"/>
      <c r="B41" s="1"/>
      <c r="C41" s="35" t="s">
        <v>742</v>
      </c>
      <c r="D41" s="24" t="s">
        <v>743</v>
      </c>
      <c r="E41" s="36" t="s">
        <v>744</v>
      </c>
      <c r="F41" s="36" t="s">
        <v>97</v>
      </c>
      <c r="G41" s="36" t="s">
        <v>562</v>
      </c>
      <c r="H41" s="36" t="s">
        <v>563</v>
      </c>
      <c r="I41" s="36" t="s">
        <v>745</v>
      </c>
      <c r="J41" s="36" t="s">
        <v>746</v>
      </c>
      <c r="K41" s="36" t="s">
        <v>724</v>
      </c>
      <c r="L41" s="36" t="s">
        <v>725</v>
      </c>
      <c r="M41" s="656"/>
      <c r="N41" s="10"/>
      <c r="O41" s="1"/>
    </row>
    <row r="42" spans="1:16" ht="17.25" customHeight="1" thickTop="1">
      <c r="A42" s="1"/>
      <c r="B42" s="1166" t="s">
        <v>728</v>
      </c>
      <c r="C42" s="1170" t="s">
        <v>2771</v>
      </c>
      <c r="D42" s="392" t="s">
        <v>729</v>
      </c>
      <c r="E42" s="539">
        <v>8533</v>
      </c>
      <c r="F42" s="539">
        <v>463</v>
      </c>
      <c r="G42" s="539">
        <v>2</v>
      </c>
      <c r="H42" s="539">
        <v>1934</v>
      </c>
      <c r="I42" s="539">
        <v>117</v>
      </c>
      <c r="J42" s="835">
        <v>11048</v>
      </c>
      <c r="K42" s="558">
        <v>11995</v>
      </c>
      <c r="L42" s="558">
        <v>11916</v>
      </c>
      <c r="M42" s="10"/>
      <c r="N42" s="10"/>
      <c r="O42" s="1"/>
    </row>
    <row r="43" spans="1:16" ht="17.25" customHeight="1">
      <c r="A43" s="1"/>
      <c r="B43" s="1167"/>
      <c r="C43" s="1171"/>
      <c r="D43" s="400" t="s">
        <v>730</v>
      </c>
      <c r="E43" s="833">
        <v>1326</v>
      </c>
      <c r="F43" s="833" t="s">
        <v>87</v>
      </c>
      <c r="G43" s="833" t="s">
        <v>87</v>
      </c>
      <c r="H43" s="833">
        <v>1132</v>
      </c>
      <c r="I43" s="833">
        <v>907</v>
      </c>
      <c r="J43" s="836">
        <v>3366</v>
      </c>
      <c r="K43" s="544">
        <v>6473</v>
      </c>
      <c r="L43" s="544">
        <v>6586</v>
      </c>
      <c r="M43" s="10"/>
      <c r="N43" s="10"/>
      <c r="O43" s="1"/>
    </row>
    <row r="44" spans="1:16" ht="17.25" customHeight="1">
      <c r="A44" s="1"/>
      <c r="B44" s="1167"/>
      <c r="C44" s="1171"/>
      <c r="D44" s="400" t="s">
        <v>731</v>
      </c>
      <c r="E44" s="833" t="s">
        <v>87</v>
      </c>
      <c r="F44" s="833" t="s">
        <v>87</v>
      </c>
      <c r="G44" s="833" t="s">
        <v>87</v>
      </c>
      <c r="H44" s="833" t="s">
        <v>87</v>
      </c>
      <c r="I44" s="833">
        <v>0</v>
      </c>
      <c r="J44" s="836" t="s">
        <v>87</v>
      </c>
      <c r="K44" s="544">
        <v>15</v>
      </c>
      <c r="L44" s="544">
        <v>143</v>
      </c>
      <c r="M44" s="10"/>
      <c r="N44" s="10"/>
      <c r="O44" s="1"/>
    </row>
    <row r="45" spans="1:16" ht="17.25" customHeight="1">
      <c r="A45" s="1"/>
      <c r="B45" s="1167"/>
      <c r="C45" s="1171"/>
      <c r="D45" s="400" t="s">
        <v>732</v>
      </c>
      <c r="E45" s="833">
        <v>681</v>
      </c>
      <c r="F45" s="833">
        <v>8</v>
      </c>
      <c r="G45" s="833">
        <v>520</v>
      </c>
      <c r="H45" s="833">
        <v>640</v>
      </c>
      <c r="I45" s="833">
        <v>229</v>
      </c>
      <c r="J45" s="836">
        <v>2078</v>
      </c>
      <c r="K45" s="544">
        <v>2210</v>
      </c>
      <c r="L45" s="544">
        <v>4342</v>
      </c>
      <c r="M45" s="10"/>
      <c r="N45" s="10"/>
      <c r="O45" s="1"/>
    </row>
    <row r="46" spans="1:16" ht="17.25" customHeight="1">
      <c r="A46" s="1"/>
      <c r="B46" s="1167"/>
      <c r="C46" s="1171"/>
      <c r="D46" s="549" t="s">
        <v>330</v>
      </c>
      <c r="E46" s="551">
        <v>10541</v>
      </c>
      <c r="F46" s="551">
        <v>471</v>
      </c>
      <c r="G46" s="551">
        <v>522</v>
      </c>
      <c r="H46" s="551">
        <v>3706</v>
      </c>
      <c r="I46" s="551">
        <v>1253</v>
      </c>
      <c r="J46" s="550">
        <v>16492</v>
      </c>
      <c r="K46" s="550">
        <v>20693</v>
      </c>
      <c r="L46" s="550">
        <v>22987</v>
      </c>
      <c r="M46" s="10"/>
      <c r="N46" s="10"/>
      <c r="O46" s="1"/>
    </row>
    <row r="47" spans="1:16" ht="17.25" customHeight="1">
      <c r="A47" s="1"/>
      <c r="B47" s="1167"/>
      <c r="C47" s="1172" t="s">
        <v>2772</v>
      </c>
      <c r="D47" s="400" t="s">
        <v>729</v>
      </c>
      <c r="E47" s="833">
        <v>90</v>
      </c>
      <c r="F47" s="833">
        <v>145</v>
      </c>
      <c r="G47" s="833" t="s">
        <v>87</v>
      </c>
      <c r="H47" s="833">
        <v>3350</v>
      </c>
      <c r="I47" s="833" t="s">
        <v>87</v>
      </c>
      <c r="J47" s="836">
        <v>3586</v>
      </c>
      <c r="K47" s="544">
        <v>4693</v>
      </c>
      <c r="L47" s="544">
        <v>3242</v>
      </c>
      <c r="M47" s="10"/>
      <c r="N47" s="10"/>
      <c r="O47" s="1"/>
    </row>
    <row r="48" spans="1:16" ht="17.25" customHeight="1">
      <c r="A48" s="1"/>
      <c r="B48" s="1167"/>
      <c r="C48" s="1171"/>
      <c r="D48" s="400" t="s">
        <v>730</v>
      </c>
      <c r="E48" s="833" t="s">
        <v>87</v>
      </c>
      <c r="F48" s="833" t="s">
        <v>87</v>
      </c>
      <c r="G48" s="833" t="s">
        <v>87</v>
      </c>
      <c r="H48" s="833" t="s">
        <v>87</v>
      </c>
      <c r="I48" s="833">
        <v>24</v>
      </c>
      <c r="J48" s="836">
        <v>24</v>
      </c>
      <c r="K48" s="544">
        <v>24</v>
      </c>
      <c r="L48" s="544">
        <v>24</v>
      </c>
      <c r="M48" s="10"/>
      <c r="N48" s="10"/>
      <c r="O48" s="1"/>
    </row>
    <row r="49" spans="1:15" ht="17.25" customHeight="1">
      <c r="A49" s="1"/>
      <c r="B49" s="1167"/>
      <c r="C49" s="1171"/>
      <c r="D49" s="400" t="s">
        <v>731</v>
      </c>
      <c r="E49" s="833" t="s">
        <v>87</v>
      </c>
      <c r="F49" s="833" t="s">
        <v>87</v>
      </c>
      <c r="G49" s="833" t="s">
        <v>87</v>
      </c>
      <c r="H49" s="833">
        <v>266</v>
      </c>
      <c r="I49" s="833" t="s">
        <v>87</v>
      </c>
      <c r="J49" s="836">
        <v>266</v>
      </c>
      <c r="K49" s="544">
        <v>2977</v>
      </c>
      <c r="L49" s="544">
        <v>2576</v>
      </c>
      <c r="M49" s="10"/>
      <c r="N49" s="10"/>
      <c r="O49" s="1"/>
    </row>
    <row r="50" spans="1:15" ht="17.25" customHeight="1">
      <c r="A50" s="1"/>
      <c r="B50" s="1167"/>
      <c r="C50" s="1171"/>
      <c r="D50" s="400" t="s">
        <v>732</v>
      </c>
      <c r="E50" s="833">
        <v>1</v>
      </c>
      <c r="F50" s="833">
        <v>48</v>
      </c>
      <c r="G50" s="833">
        <v>198</v>
      </c>
      <c r="H50" s="833">
        <v>50</v>
      </c>
      <c r="I50" s="833">
        <v>19</v>
      </c>
      <c r="J50" s="836">
        <v>316</v>
      </c>
      <c r="K50" s="544">
        <v>390</v>
      </c>
      <c r="L50" s="544">
        <v>466</v>
      </c>
      <c r="M50" s="10"/>
      <c r="N50" s="10"/>
      <c r="O50" s="1"/>
    </row>
    <row r="51" spans="1:15" ht="17.25" customHeight="1">
      <c r="A51" s="1"/>
      <c r="B51" s="1167"/>
      <c r="C51" s="1171"/>
      <c r="D51" s="400" t="s">
        <v>733</v>
      </c>
      <c r="E51" s="833">
        <v>13020</v>
      </c>
      <c r="F51" s="833">
        <v>323</v>
      </c>
      <c r="G51" s="833">
        <v>326</v>
      </c>
      <c r="H51" s="833">
        <v>816</v>
      </c>
      <c r="I51" s="833">
        <v>417</v>
      </c>
      <c r="J51" s="836">
        <v>14902</v>
      </c>
      <c r="K51" s="544">
        <v>16514</v>
      </c>
      <c r="L51" s="544">
        <v>16195</v>
      </c>
      <c r="M51" s="10"/>
      <c r="N51" s="10"/>
      <c r="O51" s="1"/>
    </row>
    <row r="52" spans="1:15" ht="17.25" customHeight="1">
      <c r="A52" s="1"/>
      <c r="B52" s="1167"/>
      <c r="C52" s="1171"/>
      <c r="D52" s="549" t="s">
        <v>330</v>
      </c>
      <c r="E52" s="551">
        <v>13112</v>
      </c>
      <c r="F52" s="551">
        <v>516</v>
      </c>
      <c r="G52" s="551">
        <v>524</v>
      </c>
      <c r="H52" s="551">
        <v>4483</v>
      </c>
      <c r="I52" s="551">
        <v>459</v>
      </c>
      <c r="J52" s="550">
        <v>19094</v>
      </c>
      <c r="K52" s="550">
        <v>24598</v>
      </c>
      <c r="L52" s="550">
        <v>22503</v>
      </c>
      <c r="M52" s="10"/>
      <c r="N52" s="10"/>
      <c r="O52" s="1"/>
    </row>
    <row r="53" spans="1:15" ht="17.25" customHeight="1" thickBot="1">
      <c r="A53" s="1"/>
      <c r="B53" s="1168"/>
      <c r="C53" s="366" t="s">
        <v>2766</v>
      </c>
      <c r="D53" s="560"/>
      <c r="E53" s="567">
        <v>13020</v>
      </c>
      <c r="F53" s="567">
        <v>323</v>
      </c>
      <c r="G53" s="567">
        <v>326</v>
      </c>
      <c r="H53" s="567">
        <v>816</v>
      </c>
      <c r="I53" s="567">
        <v>417</v>
      </c>
      <c r="J53" s="557">
        <v>14902</v>
      </c>
      <c r="K53" s="557">
        <v>16514</v>
      </c>
      <c r="L53" s="557">
        <v>16195</v>
      </c>
      <c r="N53" s="10"/>
      <c r="O53" s="1"/>
    </row>
    <row r="54" spans="1:15" ht="17.25" customHeight="1">
      <c r="A54" s="1"/>
      <c r="B54" s="1174" t="s">
        <v>734</v>
      </c>
      <c r="C54" s="1047" t="s">
        <v>2765</v>
      </c>
      <c r="D54" s="562"/>
      <c r="E54" s="566">
        <v>13</v>
      </c>
      <c r="F54" s="566">
        <v>291</v>
      </c>
      <c r="G54" s="566">
        <v>1676</v>
      </c>
      <c r="H54" s="566">
        <v>3776</v>
      </c>
      <c r="I54" s="566">
        <v>190</v>
      </c>
      <c r="J54" s="556">
        <v>5946</v>
      </c>
      <c r="K54" s="556" t="s">
        <v>87</v>
      </c>
      <c r="L54" s="556" t="s">
        <v>87</v>
      </c>
      <c r="M54" s="10"/>
      <c r="N54" s="10"/>
      <c r="O54" s="1"/>
    </row>
    <row r="55" spans="1:15" ht="17.25" customHeight="1">
      <c r="A55" s="1"/>
      <c r="B55" s="1167"/>
      <c r="C55" s="1009" t="s">
        <v>2768</v>
      </c>
      <c r="D55" s="770"/>
      <c r="E55" s="773">
        <v>13</v>
      </c>
      <c r="F55" s="773">
        <v>292</v>
      </c>
      <c r="G55" s="773">
        <v>1034</v>
      </c>
      <c r="H55" s="773">
        <v>3814</v>
      </c>
      <c r="I55" s="773">
        <v>190</v>
      </c>
      <c r="J55" s="769">
        <v>5344</v>
      </c>
      <c r="K55" s="769" t="s">
        <v>87</v>
      </c>
      <c r="L55" s="769" t="s">
        <v>87</v>
      </c>
      <c r="M55" s="64"/>
      <c r="N55" s="10"/>
      <c r="O55" s="1"/>
    </row>
    <row r="56" spans="1:15" ht="17.25" customHeight="1" thickBot="1">
      <c r="A56" s="1"/>
      <c r="B56" s="1168"/>
      <c r="C56" s="366" t="s">
        <v>735</v>
      </c>
      <c r="D56" s="560"/>
      <c r="E56" s="567" t="s">
        <v>87</v>
      </c>
      <c r="F56" s="567" t="s">
        <v>87</v>
      </c>
      <c r="G56" s="567">
        <v>43</v>
      </c>
      <c r="H56" s="567">
        <v>1</v>
      </c>
      <c r="I56" s="567">
        <v>190</v>
      </c>
      <c r="J56" s="557">
        <v>235</v>
      </c>
      <c r="K56" s="557" t="s">
        <v>87</v>
      </c>
      <c r="L56" s="557" t="s">
        <v>87</v>
      </c>
      <c r="M56" s="10"/>
      <c r="N56" s="10"/>
      <c r="O56" s="1"/>
    </row>
    <row r="57" spans="1:15" ht="17.25" customHeight="1">
      <c r="A57" s="1"/>
      <c r="B57" s="1175" t="s">
        <v>736</v>
      </c>
      <c r="C57" s="652" t="s">
        <v>737</v>
      </c>
      <c r="D57" s="600"/>
      <c r="E57" s="838">
        <v>13020</v>
      </c>
      <c r="F57" s="838">
        <v>323</v>
      </c>
      <c r="G57" s="838">
        <v>369</v>
      </c>
      <c r="H57" s="838">
        <v>818</v>
      </c>
      <c r="I57" s="838">
        <v>607</v>
      </c>
      <c r="J57" s="601">
        <v>15137</v>
      </c>
      <c r="K57" s="601" t="s">
        <v>87</v>
      </c>
      <c r="L57" s="601" t="s">
        <v>87</v>
      </c>
      <c r="M57" s="64"/>
      <c r="N57" s="601"/>
      <c r="O57" s="1"/>
    </row>
    <row r="58" spans="1:15" ht="17.25" customHeight="1" thickBot="1">
      <c r="A58" s="1"/>
      <c r="B58" s="1176"/>
      <c r="C58" s="366" t="s">
        <v>738</v>
      </c>
      <c r="D58" s="560"/>
      <c r="E58" s="567">
        <v>13126</v>
      </c>
      <c r="F58" s="567">
        <v>808</v>
      </c>
      <c r="G58" s="567">
        <v>1559</v>
      </c>
      <c r="H58" s="567">
        <v>8297</v>
      </c>
      <c r="I58" s="567">
        <v>650</v>
      </c>
      <c r="J58" s="557">
        <v>24439</v>
      </c>
      <c r="K58" s="547" t="s">
        <v>87</v>
      </c>
      <c r="L58" s="547" t="s">
        <v>87</v>
      </c>
      <c r="M58" s="64"/>
      <c r="N58" s="10"/>
      <c r="O58" s="1"/>
    </row>
    <row r="59" spans="1:15" ht="17.25" customHeight="1">
      <c r="A59" s="1"/>
      <c r="B59" s="1173" t="s">
        <v>739</v>
      </c>
      <c r="C59" s="655" t="s">
        <v>740</v>
      </c>
      <c r="D59" s="561"/>
      <c r="E59" s="839">
        <v>29.3</v>
      </c>
      <c r="F59" s="839">
        <v>96.9</v>
      </c>
      <c r="G59" s="839">
        <v>96</v>
      </c>
      <c r="H59" s="839">
        <v>35.700000000000003</v>
      </c>
      <c r="I59" s="839">
        <v>5.0999999999999996</v>
      </c>
      <c r="J59" s="837">
        <v>67.2</v>
      </c>
      <c r="K59" s="653" t="s">
        <v>747</v>
      </c>
      <c r="L59" s="653" t="s">
        <v>748</v>
      </c>
      <c r="M59" s="10"/>
      <c r="N59" s="10"/>
      <c r="O59" s="1"/>
    </row>
    <row r="60" spans="1:15" ht="17.25" customHeight="1" thickBot="1">
      <c r="A60" s="1"/>
      <c r="B60" s="1168"/>
      <c r="C60" s="366" t="s">
        <v>2770</v>
      </c>
      <c r="D60" s="560"/>
      <c r="E60" s="567">
        <v>4359</v>
      </c>
      <c r="F60" s="567">
        <v>14662</v>
      </c>
      <c r="G60" s="567">
        <v>12594</v>
      </c>
      <c r="H60" s="567">
        <v>2056</v>
      </c>
      <c r="I60" s="567">
        <v>68</v>
      </c>
      <c r="J60" s="557">
        <v>33739</v>
      </c>
      <c r="K60" s="650" t="s">
        <v>749</v>
      </c>
      <c r="L60" s="650" t="s">
        <v>750</v>
      </c>
      <c r="M60" s="10"/>
      <c r="N60" s="10"/>
      <c r="O60" s="1"/>
    </row>
    <row r="61" spans="1:15" ht="15" customHeight="1">
      <c r="A61" s="1"/>
      <c r="B61" s="976" t="s">
        <v>370</v>
      </c>
      <c r="C61" s="30"/>
      <c r="D61" s="30"/>
      <c r="E61" s="30"/>
      <c r="F61" s="30"/>
      <c r="G61" s="30"/>
      <c r="H61" s="30"/>
      <c r="I61" s="30"/>
      <c r="J61" s="30"/>
      <c r="K61" s="10"/>
      <c r="L61" s="10"/>
      <c r="M61" s="10"/>
      <c r="N61" s="10"/>
    </row>
    <row r="62" spans="1:15" ht="3" customHeight="1">
      <c r="A62" s="1"/>
      <c r="B62" s="975"/>
      <c r="C62" s="30"/>
      <c r="D62" s="30"/>
      <c r="E62" s="30"/>
      <c r="F62" s="30"/>
      <c r="G62" s="30"/>
      <c r="H62" s="30"/>
      <c r="I62" s="30"/>
      <c r="J62" s="30"/>
      <c r="K62" s="10"/>
      <c r="L62" s="10"/>
      <c r="M62" s="10"/>
      <c r="N62" s="10"/>
    </row>
    <row r="63" spans="1:15" ht="60.75" customHeight="1">
      <c r="A63" s="1"/>
      <c r="B63" s="1092" t="s">
        <v>2423</v>
      </c>
      <c r="C63" s="1092"/>
      <c r="D63" s="1092"/>
      <c r="E63" s="1092"/>
      <c r="F63" s="1092"/>
      <c r="G63" s="1092"/>
      <c r="H63" s="1092"/>
      <c r="I63" s="1092"/>
      <c r="J63" s="1092"/>
      <c r="K63" s="1092"/>
      <c r="L63" s="1092"/>
      <c r="M63" s="10"/>
      <c r="N63" s="10"/>
    </row>
    <row r="64" spans="1:15" ht="15.75" customHeight="1">
      <c r="A64" s="1"/>
      <c r="B64" s="383"/>
      <c r="C64" s="383"/>
      <c r="D64" s="383"/>
      <c r="E64" s="383"/>
      <c r="F64" s="383"/>
      <c r="G64" s="383"/>
      <c r="H64" s="383"/>
      <c r="I64" s="383"/>
      <c r="J64" s="383"/>
      <c r="K64" s="383"/>
      <c r="L64" s="383"/>
      <c r="M64" s="10"/>
      <c r="N64" s="10"/>
    </row>
    <row r="65" spans="1:15" ht="12">
      <c r="A65" s="1"/>
      <c r="B65" s="1"/>
      <c r="C65" s="10"/>
      <c r="D65" s="10"/>
      <c r="E65" s="10"/>
      <c r="F65" s="10"/>
      <c r="G65" s="10"/>
      <c r="H65" s="10"/>
      <c r="I65" s="10"/>
      <c r="J65" s="10"/>
      <c r="K65" s="10"/>
      <c r="L65" s="10"/>
      <c r="M65" s="10"/>
      <c r="N65" s="10"/>
    </row>
    <row r="66" spans="1:15" ht="21" customHeight="1">
      <c r="A66" s="1"/>
      <c r="B66" s="559" t="s">
        <v>751</v>
      </c>
      <c r="C66" s="559"/>
      <c r="D66" s="559"/>
      <c r="E66" s="559"/>
      <c r="F66" s="559"/>
      <c r="G66" s="559"/>
      <c r="H66" s="559"/>
      <c r="I66" s="559"/>
      <c r="J66" s="559"/>
      <c r="L66" s="10"/>
      <c r="M66" s="10"/>
      <c r="N66" s="10"/>
    </row>
    <row r="67" spans="1:15" ht="12">
      <c r="A67" s="1"/>
      <c r="B67" s="1"/>
      <c r="C67" s="211"/>
      <c r="D67" s="10"/>
      <c r="E67" s="10"/>
      <c r="F67" s="10"/>
      <c r="G67" s="10"/>
      <c r="H67" s="10"/>
      <c r="I67" s="10"/>
      <c r="J67" s="10"/>
      <c r="K67" s="10"/>
      <c r="L67" s="10"/>
      <c r="M67" s="10"/>
      <c r="N67" s="10"/>
    </row>
    <row r="68" spans="1:15" ht="18" customHeight="1">
      <c r="A68" s="1"/>
      <c r="B68" s="64"/>
      <c r="C68" s="272"/>
      <c r="D68" s="10"/>
      <c r="E68" s="1169" t="s">
        <v>2769</v>
      </c>
      <c r="F68" s="1169"/>
      <c r="G68" s="1169"/>
      <c r="H68" s="1169"/>
      <c r="I68" s="1169"/>
      <c r="J68" s="272"/>
      <c r="K68" s="10"/>
      <c r="L68" s="10"/>
      <c r="M68" s="10"/>
      <c r="N68" s="10"/>
    </row>
    <row r="69" spans="1:15" ht="28.5" customHeight="1" thickBot="1">
      <c r="A69" s="1"/>
      <c r="B69" s="1"/>
      <c r="C69" s="35" t="s">
        <v>742</v>
      </c>
      <c r="D69" s="24" t="s">
        <v>743</v>
      </c>
      <c r="E69" s="36" t="s">
        <v>752</v>
      </c>
      <c r="F69" s="36" t="s">
        <v>719</v>
      </c>
      <c r="G69" s="36" t="s">
        <v>720</v>
      </c>
      <c r="H69" s="36" t="s">
        <v>721</v>
      </c>
      <c r="I69" s="36" t="s">
        <v>722</v>
      </c>
      <c r="J69" s="36" t="s">
        <v>753</v>
      </c>
      <c r="K69" s="36" t="s">
        <v>754</v>
      </c>
      <c r="L69" s="36" t="s">
        <v>755</v>
      </c>
      <c r="M69" s="36" t="s">
        <v>756</v>
      </c>
      <c r="N69" s="10"/>
      <c r="O69" s="1"/>
    </row>
    <row r="70" spans="1:15" ht="17.25" customHeight="1" thickTop="1">
      <c r="A70" s="1"/>
      <c r="B70" s="1166" t="s">
        <v>728</v>
      </c>
      <c r="C70" s="1170" t="s">
        <v>2771</v>
      </c>
      <c r="D70" s="392" t="s">
        <v>729</v>
      </c>
      <c r="E70" s="539">
        <v>2967</v>
      </c>
      <c r="F70" s="539">
        <v>2117</v>
      </c>
      <c r="G70" s="539">
        <v>5983</v>
      </c>
      <c r="H70" s="539">
        <v>5084</v>
      </c>
      <c r="I70" s="539">
        <v>5983</v>
      </c>
      <c r="J70" s="835">
        <v>11067</v>
      </c>
      <c r="K70" s="558">
        <v>12011</v>
      </c>
      <c r="L70" s="558">
        <v>11960</v>
      </c>
      <c r="M70" s="312">
        <v>37071</v>
      </c>
      <c r="N70" s="10"/>
      <c r="O70" s="1"/>
    </row>
    <row r="71" spans="1:15" ht="17.25" customHeight="1">
      <c r="A71" s="1"/>
      <c r="B71" s="1167"/>
      <c r="C71" s="1171"/>
      <c r="D71" s="400" t="s">
        <v>730</v>
      </c>
      <c r="E71" s="833">
        <v>110</v>
      </c>
      <c r="F71" s="833">
        <v>282</v>
      </c>
      <c r="G71" s="833">
        <v>3125</v>
      </c>
      <c r="H71" s="833">
        <v>392</v>
      </c>
      <c r="I71" s="833">
        <v>3125</v>
      </c>
      <c r="J71" s="836">
        <v>3517</v>
      </c>
      <c r="K71" s="544">
        <v>6539</v>
      </c>
      <c r="L71" s="544">
        <v>6683</v>
      </c>
      <c r="M71" s="545">
        <v>31098</v>
      </c>
      <c r="N71" s="10"/>
      <c r="O71" s="1"/>
    </row>
    <row r="72" spans="1:15" ht="17.25" customHeight="1">
      <c r="A72" s="1"/>
      <c r="B72" s="1167"/>
      <c r="C72" s="1171"/>
      <c r="D72" s="400" t="s">
        <v>731</v>
      </c>
      <c r="E72" s="833" t="s">
        <v>87</v>
      </c>
      <c r="F72" s="833" t="s">
        <v>87</v>
      </c>
      <c r="G72" s="833" t="s">
        <v>87</v>
      </c>
      <c r="H72" s="833" t="s">
        <v>87</v>
      </c>
      <c r="I72" s="833" t="s">
        <v>87</v>
      </c>
      <c r="J72" s="836" t="s">
        <v>87</v>
      </c>
      <c r="K72" s="544">
        <v>15</v>
      </c>
      <c r="L72" s="544">
        <v>143</v>
      </c>
      <c r="M72" s="545">
        <v>0</v>
      </c>
      <c r="N72" s="10"/>
      <c r="O72" s="1"/>
    </row>
    <row r="73" spans="1:15" ht="17.25" customHeight="1">
      <c r="A73" s="1"/>
      <c r="B73" s="1167"/>
      <c r="C73" s="1171"/>
      <c r="D73" s="400" t="s">
        <v>732</v>
      </c>
      <c r="E73" s="833">
        <v>881</v>
      </c>
      <c r="F73" s="833">
        <v>2</v>
      </c>
      <c r="G73" s="833">
        <v>676</v>
      </c>
      <c r="H73" s="833">
        <v>883</v>
      </c>
      <c r="I73" s="833">
        <v>676</v>
      </c>
      <c r="J73" s="836">
        <v>1559</v>
      </c>
      <c r="K73" s="544">
        <v>1617</v>
      </c>
      <c r="L73" s="544">
        <v>3635</v>
      </c>
      <c r="M73" s="545">
        <v>4674</v>
      </c>
      <c r="N73" s="10"/>
      <c r="O73" s="1"/>
    </row>
    <row r="74" spans="1:15" ht="17.25" customHeight="1">
      <c r="A74" s="1"/>
      <c r="B74" s="1167"/>
      <c r="C74" s="1171"/>
      <c r="D74" s="549" t="s">
        <v>330</v>
      </c>
      <c r="E74" s="551">
        <v>3958</v>
      </c>
      <c r="F74" s="551">
        <v>2401</v>
      </c>
      <c r="G74" s="551">
        <v>9784</v>
      </c>
      <c r="H74" s="551">
        <v>6359</v>
      </c>
      <c r="I74" s="551">
        <v>9784</v>
      </c>
      <c r="J74" s="550">
        <v>16143</v>
      </c>
      <c r="K74" s="550">
        <v>20184</v>
      </c>
      <c r="L74" s="550">
        <v>22421</v>
      </c>
      <c r="M74" s="551">
        <v>72843</v>
      </c>
      <c r="N74" s="10"/>
      <c r="O74" s="1"/>
    </row>
    <row r="75" spans="1:15" ht="17.25" customHeight="1">
      <c r="A75" s="1"/>
      <c r="B75" s="1167"/>
      <c r="C75" s="1172" t="s">
        <v>2773</v>
      </c>
      <c r="D75" s="400" t="s">
        <v>729</v>
      </c>
      <c r="E75" s="833">
        <v>845</v>
      </c>
      <c r="F75" s="833">
        <v>2602</v>
      </c>
      <c r="G75" s="833">
        <v>145</v>
      </c>
      <c r="H75" s="833">
        <v>3447</v>
      </c>
      <c r="I75" s="833">
        <v>145</v>
      </c>
      <c r="J75" s="836">
        <v>3592</v>
      </c>
      <c r="K75" s="544">
        <v>4693</v>
      </c>
      <c r="L75" s="544">
        <v>3244</v>
      </c>
      <c r="M75" s="545">
        <v>6534</v>
      </c>
      <c r="N75" s="10"/>
      <c r="O75" s="1"/>
    </row>
    <row r="76" spans="1:15" ht="17.25" customHeight="1">
      <c r="A76" s="1"/>
      <c r="B76" s="1167"/>
      <c r="C76" s="1171"/>
      <c r="D76" s="400" t="s">
        <v>730</v>
      </c>
      <c r="E76" s="833">
        <v>31</v>
      </c>
      <c r="F76" s="833" t="s">
        <v>87</v>
      </c>
      <c r="G76" s="833">
        <v>24</v>
      </c>
      <c r="H76" s="833">
        <v>31</v>
      </c>
      <c r="I76" s="833">
        <v>24</v>
      </c>
      <c r="J76" s="836">
        <v>55</v>
      </c>
      <c r="K76" s="544">
        <v>50</v>
      </c>
      <c r="L76" s="544">
        <v>39</v>
      </c>
      <c r="M76" s="545">
        <v>536</v>
      </c>
      <c r="N76" s="10"/>
      <c r="O76" s="14"/>
    </row>
    <row r="77" spans="1:15" ht="17.25" customHeight="1">
      <c r="A77" s="1"/>
      <c r="B77" s="1167"/>
      <c r="C77" s="1171"/>
      <c r="D77" s="400" t="s">
        <v>731</v>
      </c>
      <c r="E77" s="833" t="s">
        <v>87</v>
      </c>
      <c r="F77" s="833">
        <v>83</v>
      </c>
      <c r="G77" s="833">
        <v>183</v>
      </c>
      <c r="H77" s="833">
        <v>83</v>
      </c>
      <c r="I77" s="833">
        <v>183</v>
      </c>
      <c r="J77" s="836">
        <v>266</v>
      </c>
      <c r="K77" s="544">
        <v>2977</v>
      </c>
      <c r="L77" s="544">
        <v>2576</v>
      </c>
      <c r="M77" s="545">
        <v>2250</v>
      </c>
      <c r="N77" s="10"/>
      <c r="O77" s="1"/>
    </row>
    <row r="78" spans="1:15" ht="17.25" customHeight="1">
      <c r="A78" s="1"/>
      <c r="B78" s="1167"/>
      <c r="C78" s="1171"/>
      <c r="D78" s="400" t="s">
        <v>732</v>
      </c>
      <c r="E78" s="833">
        <v>21</v>
      </c>
      <c r="F78" s="833" t="s">
        <v>87</v>
      </c>
      <c r="G78" s="833">
        <v>97</v>
      </c>
      <c r="H78" s="833">
        <v>21</v>
      </c>
      <c r="I78" s="833">
        <v>97</v>
      </c>
      <c r="J78" s="836">
        <v>118</v>
      </c>
      <c r="K78" s="544">
        <v>125</v>
      </c>
      <c r="L78" s="544">
        <v>134</v>
      </c>
      <c r="M78" s="545">
        <v>2340</v>
      </c>
      <c r="N78" s="10"/>
      <c r="O78" s="1"/>
    </row>
    <row r="79" spans="1:15" ht="17.25" customHeight="1">
      <c r="A79" s="1"/>
      <c r="B79" s="1167"/>
      <c r="C79" s="1171"/>
      <c r="D79" s="400" t="s">
        <v>733</v>
      </c>
      <c r="E79" s="833">
        <v>10327</v>
      </c>
      <c r="F79" s="833">
        <v>17</v>
      </c>
      <c r="G79" s="833">
        <v>4462</v>
      </c>
      <c r="H79" s="833">
        <v>10344</v>
      </c>
      <c r="I79" s="833">
        <v>4462</v>
      </c>
      <c r="J79" s="836">
        <v>14806</v>
      </c>
      <c r="K79" s="544">
        <v>16306</v>
      </c>
      <c r="L79" s="544">
        <v>15960</v>
      </c>
      <c r="M79" s="545">
        <v>46551</v>
      </c>
      <c r="N79" s="10"/>
      <c r="O79" s="1"/>
    </row>
    <row r="80" spans="1:15" ht="17.25" customHeight="1">
      <c r="A80" s="1"/>
      <c r="B80" s="1167"/>
      <c r="C80" s="1171"/>
      <c r="D80" s="549" t="s">
        <v>330</v>
      </c>
      <c r="E80" s="551">
        <v>11225</v>
      </c>
      <c r="F80" s="551">
        <v>2702</v>
      </c>
      <c r="G80" s="551">
        <v>4912</v>
      </c>
      <c r="H80" s="551">
        <v>13926</v>
      </c>
      <c r="I80" s="551">
        <v>4912</v>
      </c>
      <c r="J80" s="550">
        <v>18838</v>
      </c>
      <c r="K80" s="550">
        <v>24151</v>
      </c>
      <c r="L80" s="550">
        <v>21953</v>
      </c>
      <c r="M80" s="551">
        <v>58211</v>
      </c>
      <c r="N80" s="10"/>
      <c r="O80" s="1"/>
    </row>
    <row r="81" spans="1:17" ht="17.25" customHeight="1" thickBot="1">
      <c r="A81" s="1"/>
      <c r="B81" s="1168"/>
      <c r="C81" s="366" t="s">
        <v>2766</v>
      </c>
      <c r="D81" s="554"/>
      <c r="E81" s="567">
        <v>10327</v>
      </c>
      <c r="F81" s="567">
        <v>17</v>
      </c>
      <c r="G81" s="567">
        <v>4462</v>
      </c>
      <c r="H81" s="567">
        <v>10344</v>
      </c>
      <c r="I81" s="567">
        <v>4462</v>
      </c>
      <c r="J81" s="567">
        <v>14806</v>
      </c>
      <c r="K81" s="547">
        <v>16306</v>
      </c>
      <c r="L81" s="557">
        <v>15960</v>
      </c>
      <c r="M81" s="548">
        <v>46551</v>
      </c>
      <c r="N81" s="10"/>
      <c r="O81" s="1"/>
    </row>
    <row r="82" spans="1:17" ht="17.25" customHeight="1">
      <c r="A82" s="1"/>
      <c r="B82" s="1184" t="s">
        <v>734</v>
      </c>
      <c r="C82" s="657" t="s">
        <v>2765</v>
      </c>
      <c r="D82" s="565"/>
      <c r="E82" s="565"/>
      <c r="F82" s="565"/>
      <c r="G82" s="565"/>
      <c r="H82" s="565"/>
      <c r="I82" s="565"/>
      <c r="J82" s="556">
        <v>4271</v>
      </c>
      <c r="K82" s="556" t="s">
        <v>87</v>
      </c>
      <c r="L82" s="556" t="s">
        <v>87</v>
      </c>
      <c r="M82" s="566" t="s">
        <v>87</v>
      </c>
      <c r="N82" s="10"/>
      <c r="O82" s="1"/>
    </row>
    <row r="83" spans="1:17" ht="17.25" customHeight="1">
      <c r="A83" s="1"/>
      <c r="B83" s="1185"/>
      <c r="C83" s="771" t="s">
        <v>2768</v>
      </c>
      <c r="D83" s="772"/>
      <c r="E83" s="772"/>
      <c r="F83" s="772"/>
      <c r="G83" s="772"/>
      <c r="H83" s="772"/>
      <c r="I83" s="772"/>
      <c r="J83" s="769">
        <v>4310</v>
      </c>
      <c r="K83" s="769" t="s">
        <v>87</v>
      </c>
      <c r="L83" s="769" t="s">
        <v>87</v>
      </c>
      <c r="M83" s="773" t="s">
        <v>87</v>
      </c>
      <c r="N83" s="10"/>
      <c r="O83" s="1"/>
    </row>
    <row r="84" spans="1:17" ht="17.25" customHeight="1" thickBot="1">
      <c r="A84" s="1"/>
      <c r="B84" s="1181"/>
      <c r="C84" s="610" t="s">
        <v>757</v>
      </c>
      <c r="D84" s="563"/>
      <c r="E84" s="563"/>
      <c r="F84" s="563"/>
      <c r="G84" s="563"/>
      <c r="H84" s="563"/>
      <c r="I84" s="563"/>
      <c r="J84" s="557">
        <v>192</v>
      </c>
      <c r="K84" s="557" t="s">
        <v>87</v>
      </c>
      <c r="L84" s="557" t="s">
        <v>87</v>
      </c>
      <c r="M84" s="567" t="s">
        <v>87</v>
      </c>
      <c r="N84" s="10"/>
      <c r="O84" s="1"/>
    </row>
    <row r="85" spans="1:17" ht="17.25" customHeight="1">
      <c r="A85" s="1"/>
      <c r="B85" s="1182" t="s">
        <v>758</v>
      </c>
      <c r="C85" s="87" t="s">
        <v>737</v>
      </c>
      <c r="D85" s="600"/>
      <c r="E85" s="600"/>
      <c r="F85" s="600"/>
      <c r="G85" s="600"/>
      <c r="H85" s="600"/>
      <c r="I85" s="600"/>
      <c r="J85" s="601" t="s">
        <v>759</v>
      </c>
      <c r="K85" s="601" t="s">
        <v>87</v>
      </c>
      <c r="L85" s="601" t="s">
        <v>87</v>
      </c>
      <c r="M85" s="602"/>
      <c r="N85" s="10"/>
      <c r="O85" s="1"/>
    </row>
    <row r="86" spans="1:17" ht="17.25" customHeight="1" thickBot="1">
      <c r="A86" s="1"/>
      <c r="B86" s="1183"/>
      <c r="C86" s="610" t="s">
        <v>760</v>
      </c>
      <c r="D86" s="563"/>
      <c r="E86" s="563"/>
      <c r="F86" s="563"/>
      <c r="G86" s="563"/>
      <c r="H86" s="563"/>
      <c r="I86" s="563"/>
      <c r="J86" s="557">
        <v>23147</v>
      </c>
      <c r="K86" s="557" t="s">
        <v>87</v>
      </c>
      <c r="L86" s="557" t="s">
        <v>87</v>
      </c>
      <c r="M86" s="567" t="s">
        <v>87</v>
      </c>
      <c r="N86" s="10"/>
      <c r="O86" s="1"/>
    </row>
    <row r="87" spans="1:17" ht="17.25" customHeight="1">
      <c r="A87" s="1"/>
      <c r="B87" s="1180" t="s">
        <v>739</v>
      </c>
      <c r="C87" s="658" t="s">
        <v>761</v>
      </c>
      <c r="D87" s="564"/>
      <c r="E87" s="564"/>
      <c r="F87" s="564"/>
      <c r="G87" s="564"/>
      <c r="H87" s="564"/>
      <c r="I87" s="564"/>
      <c r="J87" s="837">
        <v>56.831127156036899</v>
      </c>
      <c r="K87" s="653" t="s">
        <v>762</v>
      </c>
      <c r="L87" s="653" t="s">
        <v>763</v>
      </c>
      <c r="M87" s="654" t="s">
        <v>764</v>
      </c>
      <c r="N87" s="10"/>
      <c r="O87" s="1"/>
    </row>
    <row r="88" spans="1:17" ht="17.25" customHeight="1" thickBot="1">
      <c r="A88" s="1"/>
      <c r="B88" s="1181"/>
      <c r="C88" s="610" t="s">
        <v>2770</v>
      </c>
      <c r="D88" s="563"/>
      <c r="E88" s="563"/>
      <c r="F88" s="563"/>
      <c r="G88" s="563"/>
      <c r="H88" s="563"/>
      <c r="I88" s="563"/>
      <c r="J88" s="557">
        <v>21252</v>
      </c>
      <c r="K88" s="557" t="s">
        <v>765</v>
      </c>
      <c r="L88" s="557" t="s">
        <v>766</v>
      </c>
      <c r="M88" s="567" t="s">
        <v>767</v>
      </c>
      <c r="N88" s="10"/>
      <c r="O88" s="1"/>
    </row>
    <row r="89" spans="1:17" ht="12.75" customHeight="1">
      <c r="A89" s="1"/>
      <c r="B89" s="976" t="s">
        <v>370</v>
      </c>
      <c r="C89" s="959"/>
      <c r="D89" s="959"/>
      <c r="E89" s="959"/>
      <c r="F89" s="959"/>
      <c r="G89" s="959"/>
      <c r="H89" s="959"/>
      <c r="I89" s="959"/>
      <c r="J89" s="959"/>
      <c r="K89" s="10"/>
      <c r="L89" s="10"/>
      <c r="M89" s="10"/>
      <c r="N89" s="10"/>
    </row>
    <row r="90" spans="1:17" ht="6" customHeight="1">
      <c r="A90" s="1"/>
      <c r="B90" s="976"/>
      <c r="C90" s="959"/>
      <c r="D90" s="959"/>
      <c r="E90" s="959"/>
      <c r="F90" s="959"/>
      <c r="G90" s="959"/>
      <c r="H90" s="959"/>
      <c r="I90" s="959"/>
      <c r="J90" s="959"/>
      <c r="K90" s="10"/>
      <c r="L90" s="10"/>
      <c r="M90" s="10"/>
    </row>
    <row r="91" spans="1:17" ht="141.75" customHeight="1">
      <c r="A91" s="1"/>
      <c r="B91" s="1111" t="s">
        <v>2774</v>
      </c>
      <c r="C91" s="1111"/>
      <c r="D91" s="1111"/>
      <c r="E91" s="1111"/>
      <c r="F91" s="1111"/>
      <c r="G91" s="1111"/>
      <c r="H91" s="1111"/>
      <c r="I91" s="1111"/>
      <c r="J91" s="1111"/>
      <c r="K91" s="1111"/>
      <c r="L91" s="1111"/>
      <c r="M91" s="1111"/>
      <c r="N91" s="64"/>
    </row>
    <row r="92" spans="1:17" ht="12">
      <c r="A92" s="1"/>
      <c r="B92" s="1"/>
      <c r="C92" s="201"/>
      <c r="D92" s="201"/>
      <c r="E92" s="201"/>
      <c r="F92" s="201"/>
      <c r="G92" s="201"/>
      <c r="H92" s="201"/>
      <c r="I92" s="201"/>
      <c r="J92" s="201"/>
      <c r="K92" s="201"/>
      <c r="L92" s="10"/>
      <c r="M92" s="10"/>
      <c r="N92" s="10"/>
      <c r="O92" t="s">
        <v>768</v>
      </c>
    </row>
    <row r="93" spans="1:17" ht="12">
      <c r="A93" s="1"/>
      <c r="B93" s="1"/>
      <c r="C93" s="270"/>
      <c r="D93" s="271"/>
      <c r="E93" s="271"/>
      <c r="F93" s="271"/>
      <c r="G93" s="271"/>
      <c r="H93" s="271"/>
      <c r="I93" s="10"/>
      <c r="J93" s="10"/>
      <c r="K93" s="10"/>
      <c r="L93" s="10"/>
      <c r="M93" s="10"/>
      <c r="N93" s="10"/>
    </row>
    <row r="94" spans="1:17" ht="15.75" customHeight="1">
      <c r="A94" s="1"/>
      <c r="B94" s="496" t="s">
        <v>769</v>
      </c>
      <c r="C94" s="496"/>
      <c r="D94" s="496"/>
      <c r="E94" s="496"/>
      <c r="F94" s="496"/>
      <c r="G94" s="496"/>
      <c r="H94" s="496"/>
      <c r="I94" s="496"/>
      <c r="J94" s="496"/>
      <c r="L94" s="10"/>
      <c r="M94" s="10"/>
      <c r="N94" s="10"/>
    </row>
    <row r="95" spans="1:17" ht="14">
      <c r="A95" s="1"/>
      <c r="B95" s="64"/>
      <c r="C95" s="273"/>
      <c r="D95" s="22"/>
      <c r="E95" s="22"/>
      <c r="F95" s="22"/>
      <c r="G95" s="22"/>
      <c r="H95" s="22"/>
      <c r="I95" s="22"/>
      <c r="J95" s="22"/>
      <c r="K95" s="22"/>
      <c r="L95" s="10"/>
      <c r="M95" s="10"/>
      <c r="N95" s="10"/>
    </row>
    <row r="96" spans="1:17" ht="12.5" thickBot="1">
      <c r="A96" s="1"/>
      <c r="B96" s="24" t="s">
        <v>770</v>
      </c>
      <c r="C96" s="24"/>
      <c r="D96" s="94" t="s">
        <v>238</v>
      </c>
      <c r="E96" s="36" t="s">
        <v>239</v>
      </c>
      <c r="F96" s="36" t="s">
        <v>240</v>
      </c>
      <c r="H96" s="10"/>
      <c r="I96" s="10"/>
      <c r="J96" s="10"/>
      <c r="K96" s="10"/>
      <c r="L96" s="10"/>
      <c r="M96" s="10"/>
      <c r="N96" s="10"/>
      <c r="O96" s="10"/>
      <c r="P96" s="10"/>
      <c r="Q96" s="1"/>
    </row>
    <row r="97" spans="1:17" s="51" customFormat="1" ht="32.25" customHeight="1" thickTop="1" thickBot="1">
      <c r="A97" s="65"/>
      <c r="B97" s="1178" t="s">
        <v>2180</v>
      </c>
      <c r="C97" s="1179"/>
      <c r="D97" s="908" t="s">
        <v>87</v>
      </c>
      <c r="E97" s="198" t="s">
        <v>87</v>
      </c>
      <c r="F97" s="198">
        <v>1</v>
      </c>
      <c r="H97" s="70"/>
      <c r="I97" s="30"/>
      <c r="J97" s="30"/>
      <c r="K97" s="30"/>
      <c r="L97" s="30"/>
      <c r="M97" s="30"/>
      <c r="N97" s="30"/>
      <c r="O97" s="30"/>
      <c r="P97" s="30"/>
      <c r="Q97" s="65"/>
    </row>
    <row r="98" spans="1:17" ht="6.75" customHeight="1"/>
    <row r="99" spans="1:17" ht="32.25" customHeight="1">
      <c r="B99" s="1095" t="s">
        <v>2181</v>
      </c>
      <c r="C99" s="1095"/>
      <c r="D99" s="1095"/>
      <c r="E99" s="1095"/>
      <c r="F99" s="1095"/>
      <c r="G99" s="533"/>
      <c r="H99" s="533"/>
      <c r="I99" s="533"/>
    </row>
  </sheetData>
  <sheetProtection algorithmName="SHA-512" hashValue="xrz7t2tbf2/vWimWt101lm1qy0RteDXW4lCU/X9DgRsOMdksZE9r9FGfBddexn42xIDYabOmQQMiGUx2cgykTw==" saltValue="N0vaInfuxqKUCufHSJEUMQ==" spinCount="100000" sheet="1" objects="1" scenarios="1"/>
  <mergeCells count="30">
    <mergeCell ref="B91:M91"/>
    <mergeCell ref="B97:C97"/>
    <mergeCell ref="B99:F99"/>
    <mergeCell ref="B70:B81"/>
    <mergeCell ref="B87:B88"/>
    <mergeCell ref="C70:C74"/>
    <mergeCell ref="C75:C80"/>
    <mergeCell ref="B85:B86"/>
    <mergeCell ref="B82:B84"/>
    <mergeCell ref="E68:I68"/>
    <mergeCell ref="B42:B53"/>
    <mergeCell ref="B59:B60"/>
    <mergeCell ref="B63:L63"/>
    <mergeCell ref="C42:C46"/>
    <mergeCell ref="C47:C52"/>
    <mergeCell ref="B54:B56"/>
    <mergeCell ref="B57:B58"/>
    <mergeCell ref="D40:I40"/>
    <mergeCell ref="A29:A31"/>
    <mergeCell ref="A27:A28"/>
    <mergeCell ref="B9:N9"/>
    <mergeCell ref="B15:B26"/>
    <mergeCell ref="E13:I13"/>
    <mergeCell ref="C15:C19"/>
    <mergeCell ref="C20:C25"/>
    <mergeCell ref="B32:B33"/>
    <mergeCell ref="B36:N36"/>
    <mergeCell ref="B27:B29"/>
    <mergeCell ref="B30:B31"/>
    <mergeCell ref="C27:D27"/>
  </mergeCells>
  <phoneticPr fontId="49" type="noConversion"/>
  <pageMargins left="0.70866141732283472" right="0.70866141732283472" top="0.74803149606299213" bottom="0.74803149606299213" header="0.31496062992125984" footer="0.31496062992125984"/>
  <pageSetup paperSize="8" scale="57" orientation="portrait" cellComments="asDisplayed" r:id="rId1"/>
  <colBreaks count="1" manualBreakCount="1">
    <brk id="1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5FC9E-E350-4DC3-9F32-7BD25098D95E}">
  <sheetPr codeName="Sheet21">
    <tabColor theme="5" tint="0.79998168889431442"/>
  </sheetPr>
  <dimension ref="A1:O75"/>
  <sheetViews>
    <sheetView showGridLines="0" zoomScaleNormal="100" zoomScaleSheetLayoutView="55" workbookViewId="0"/>
  </sheetViews>
  <sheetFormatPr defaultColWidth="9" defaultRowHeight="12.75" customHeight="1"/>
  <cols>
    <col min="1" max="1" width="3.453125" customWidth="1"/>
    <col min="2" max="2" width="75.453125" customWidth="1"/>
    <col min="3" max="8" width="18" customWidth="1"/>
    <col min="9" max="9" width="23.1796875" customWidth="1"/>
    <col min="10" max="10" width="47.7265625" bestFit="1" customWidth="1"/>
    <col min="11" max="11" width="21.1796875" bestFit="1" customWidth="1"/>
    <col min="12" max="12" width="18.26953125" bestFit="1" customWidth="1"/>
    <col min="13" max="13" width="17.26953125" customWidth="1"/>
    <col min="14" max="14" width="23.453125" customWidth="1"/>
    <col min="15" max="15" width="9" customWidth="1"/>
  </cols>
  <sheetData>
    <row r="1" spans="1:15" ht="13.4" customHeight="1">
      <c r="A1" s="1"/>
      <c r="B1" s="1"/>
      <c r="C1" s="1"/>
      <c r="D1" s="1"/>
      <c r="E1" s="1"/>
      <c r="F1" s="1"/>
      <c r="G1" s="1"/>
      <c r="H1" s="1"/>
    </row>
    <row r="2" spans="1:15" ht="12">
      <c r="A2" s="1"/>
      <c r="B2" s="1"/>
      <c r="C2" s="1"/>
      <c r="D2" s="1"/>
      <c r="E2" s="1"/>
      <c r="F2" s="1"/>
      <c r="G2" s="103" t="s">
        <v>0</v>
      </c>
    </row>
    <row r="3" spans="1:15" ht="12.5">
      <c r="A3" s="1"/>
      <c r="B3" s="1"/>
      <c r="C3" s="1"/>
      <c r="D3" s="1"/>
      <c r="E3" s="1"/>
      <c r="F3" s="1"/>
      <c r="G3" s="3"/>
      <c r="H3" s="1"/>
    </row>
    <row r="4" spans="1:15" ht="32.25" customHeight="1">
      <c r="A4" s="1"/>
      <c r="B4" s="1"/>
      <c r="C4" s="1"/>
      <c r="D4" s="1132" t="s">
        <v>771</v>
      </c>
      <c r="E4" s="1132"/>
      <c r="F4" s="1132"/>
      <c r="G4" s="1"/>
      <c r="H4" s="1"/>
    </row>
    <row r="5" spans="1:15" ht="20">
      <c r="A5" s="1"/>
      <c r="B5" s="16" t="s">
        <v>772</v>
      </c>
      <c r="C5" s="10"/>
      <c r="D5" s="10"/>
      <c r="E5" s="10"/>
      <c r="F5" s="10"/>
      <c r="G5" s="10"/>
      <c r="H5" s="10"/>
      <c r="I5" s="10"/>
      <c r="J5" s="10"/>
      <c r="K5" s="10"/>
      <c r="L5" s="10"/>
      <c r="M5" s="10"/>
      <c r="N5" s="10"/>
      <c r="O5" s="10"/>
    </row>
    <row r="6" spans="1:15" ht="12">
      <c r="A6" s="1"/>
      <c r="B6" s="10"/>
      <c r="C6" s="10"/>
      <c r="D6" s="10"/>
      <c r="E6" s="10"/>
      <c r="F6" s="10"/>
      <c r="G6" s="257"/>
      <c r="H6" s="424"/>
      <c r="I6" s="10"/>
      <c r="J6" s="10"/>
      <c r="K6" s="10"/>
      <c r="L6" s="10"/>
      <c r="M6" s="10"/>
      <c r="N6" s="10"/>
      <c r="O6" s="10"/>
    </row>
    <row r="7" spans="1:15" ht="14.15" customHeight="1">
      <c r="A7" s="1"/>
      <c r="B7" s="184" t="s">
        <v>2779</v>
      </c>
      <c r="C7" s="10"/>
      <c r="D7" s="10"/>
      <c r="E7" s="10"/>
      <c r="F7" s="10"/>
      <c r="G7" s="10"/>
      <c r="H7" s="10"/>
      <c r="I7" s="10"/>
      <c r="J7" s="10"/>
      <c r="K7" s="10"/>
      <c r="L7" s="10"/>
      <c r="M7" s="10"/>
      <c r="N7" s="10"/>
      <c r="O7" s="10"/>
    </row>
    <row r="8" spans="1:15" ht="14.15" customHeight="1">
      <c r="A8" s="1"/>
      <c r="B8" s="184"/>
      <c r="C8" s="16"/>
      <c r="D8" s="10"/>
      <c r="E8" s="10"/>
      <c r="F8" s="10"/>
      <c r="G8" s="10"/>
      <c r="H8" s="10"/>
      <c r="I8" s="10"/>
      <c r="J8" s="10"/>
      <c r="K8" s="10"/>
      <c r="L8" s="10"/>
      <c r="M8" s="10"/>
      <c r="N8" s="10"/>
      <c r="O8" s="10"/>
    </row>
    <row r="9" spans="1:15" ht="53.25" customHeight="1">
      <c r="A9" s="1"/>
      <c r="B9" s="1086" t="s">
        <v>2493</v>
      </c>
      <c r="C9" s="1086"/>
      <c r="D9" s="1086"/>
      <c r="E9" s="1086"/>
      <c r="F9" s="1086"/>
      <c r="G9" s="1086"/>
      <c r="H9" s="10"/>
      <c r="I9" s="10"/>
      <c r="J9" s="10"/>
      <c r="K9" s="10"/>
      <c r="L9" s="10"/>
      <c r="M9" s="10"/>
      <c r="N9" s="10"/>
      <c r="O9" s="10"/>
    </row>
    <row r="10" spans="1:15" ht="12">
      <c r="A10" s="1"/>
      <c r="B10" s="10"/>
      <c r="C10" s="982"/>
      <c r="D10" s="211"/>
      <c r="E10" s="10"/>
      <c r="F10" s="10"/>
      <c r="G10" s="10"/>
      <c r="H10" s="10"/>
      <c r="I10" s="10"/>
      <c r="J10" s="10"/>
      <c r="K10" s="10"/>
      <c r="L10" s="10"/>
      <c r="M10" s="10"/>
      <c r="N10" s="10"/>
      <c r="O10" s="10"/>
    </row>
    <row r="11" spans="1:15" ht="15" customHeight="1">
      <c r="A11" s="1"/>
      <c r="B11" s="364" t="s">
        <v>773</v>
      </c>
      <c r="C11" s="10"/>
      <c r="D11" s="10"/>
      <c r="E11" s="10"/>
      <c r="F11" s="10"/>
      <c r="G11" s="10"/>
      <c r="H11" s="10"/>
      <c r="I11" s="10"/>
      <c r="J11" s="10"/>
      <c r="K11" s="10"/>
      <c r="L11" s="10"/>
      <c r="M11" s="10"/>
      <c r="N11" s="10"/>
      <c r="O11" s="10"/>
    </row>
    <row r="12" spans="1:15" ht="18.649999999999999" customHeight="1" thickBot="1">
      <c r="A12" s="1"/>
      <c r="B12" s="35"/>
      <c r="C12" s="36" t="s">
        <v>238</v>
      </c>
      <c r="D12" s="36" t="s">
        <v>239</v>
      </c>
      <c r="E12" s="36" t="s">
        <v>240</v>
      </c>
      <c r="F12" s="36" t="s">
        <v>241</v>
      </c>
      <c r="G12" s="36" t="s">
        <v>242</v>
      </c>
      <c r="H12" s="10"/>
      <c r="I12" s="10"/>
      <c r="J12" s="10"/>
      <c r="K12" s="10"/>
      <c r="L12" s="10"/>
      <c r="M12" s="10"/>
      <c r="N12" s="10"/>
      <c r="O12" s="10"/>
    </row>
    <row r="13" spans="1:15" s="51" customFormat="1" ht="16.5" customHeight="1" thickTop="1">
      <c r="A13" s="65"/>
      <c r="B13" s="42" t="s">
        <v>774</v>
      </c>
      <c r="C13" s="370">
        <v>602057</v>
      </c>
      <c r="D13" s="27">
        <v>658005</v>
      </c>
      <c r="E13" s="27">
        <v>634521</v>
      </c>
      <c r="F13" s="27">
        <v>689083</v>
      </c>
      <c r="G13" s="27">
        <v>679343</v>
      </c>
      <c r="H13" s="30"/>
      <c r="I13" s="30"/>
      <c r="J13" s="30"/>
      <c r="K13" s="30"/>
      <c r="L13" s="30"/>
      <c r="M13" s="30"/>
      <c r="N13" s="30"/>
      <c r="O13" s="30"/>
    </row>
    <row r="14" spans="1:15" s="51" customFormat="1" ht="12">
      <c r="A14" s="65"/>
      <c r="B14" s="42" t="s">
        <v>775</v>
      </c>
      <c r="C14" s="346">
        <v>12106</v>
      </c>
      <c r="D14" s="52">
        <v>11734</v>
      </c>
      <c r="E14" s="52">
        <v>11584</v>
      </c>
      <c r="F14" s="27">
        <v>23591</v>
      </c>
      <c r="G14" s="27">
        <v>22747</v>
      </c>
      <c r="H14" s="30"/>
      <c r="I14" s="274"/>
      <c r="J14" s="30"/>
      <c r="K14" s="30"/>
      <c r="L14" s="30"/>
      <c r="M14" s="30"/>
      <c r="N14" s="30"/>
      <c r="O14" s="30"/>
    </row>
    <row r="15" spans="1:15" s="51" customFormat="1" ht="12">
      <c r="A15" s="65"/>
      <c r="B15" s="42" t="s">
        <v>776</v>
      </c>
      <c r="C15" s="346">
        <v>5911</v>
      </c>
      <c r="D15" s="52">
        <v>5578</v>
      </c>
      <c r="E15" s="52">
        <v>5305</v>
      </c>
      <c r="F15" s="27">
        <v>15448</v>
      </c>
      <c r="G15" s="27">
        <v>15085</v>
      </c>
      <c r="H15" s="30"/>
      <c r="I15" s="30"/>
      <c r="J15" s="30"/>
      <c r="K15" s="30"/>
      <c r="L15" s="30"/>
      <c r="M15" s="30"/>
      <c r="N15" s="30"/>
      <c r="O15" s="30"/>
    </row>
    <row r="16" spans="1:15" s="51" customFormat="1" ht="12">
      <c r="A16" s="65"/>
      <c r="B16" s="42" t="s">
        <v>777</v>
      </c>
      <c r="C16" s="346">
        <v>6195</v>
      </c>
      <c r="D16" s="52">
        <v>6156</v>
      </c>
      <c r="E16" s="52">
        <v>6279</v>
      </c>
      <c r="F16" s="27">
        <v>8143</v>
      </c>
      <c r="G16" s="27">
        <v>7662</v>
      </c>
      <c r="H16" s="804"/>
      <c r="I16" s="30"/>
      <c r="J16" s="30"/>
      <c r="K16" s="30"/>
      <c r="L16" s="30"/>
      <c r="M16" s="30"/>
      <c r="N16" s="30"/>
      <c r="O16" s="30"/>
    </row>
    <row r="17" spans="1:15" s="51" customFormat="1" ht="14">
      <c r="A17" s="65"/>
      <c r="B17" s="43" t="s">
        <v>778</v>
      </c>
      <c r="C17" s="745">
        <v>32.799999999999997</v>
      </c>
      <c r="D17" s="745">
        <v>32.200000000000003</v>
      </c>
      <c r="E17" s="745">
        <v>31.4</v>
      </c>
      <c r="F17" s="774">
        <v>39.6</v>
      </c>
      <c r="G17" s="774">
        <v>39.9</v>
      </c>
      <c r="H17" s="30"/>
      <c r="I17" s="30"/>
      <c r="J17" s="30"/>
      <c r="K17" s="30"/>
      <c r="L17" s="30"/>
      <c r="M17" s="30"/>
      <c r="N17" s="30"/>
      <c r="O17" s="30"/>
    </row>
    <row r="18" spans="1:15" s="51" customFormat="1" ht="14.15" customHeight="1">
      <c r="A18" s="65"/>
      <c r="B18" s="42" t="s">
        <v>779</v>
      </c>
      <c r="C18" s="346">
        <v>372</v>
      </c>
      <c r="D18" s="52">
        <v>222</v>
      </c>
      <c r="E18" s="52">
        <v>225</v>
      </c>
      <c r="F18" s="27">
        <v>815</v>
      </c>
      <c r="G18" s="27">
        <v>182</v>
      </c>
      <c r="H18" s="260"/>
      <c r="I18" s="30"/>
      <c r="J18" s="30"/>
      <c r="K18" s="30"/>
      <c r="L18" s="30"/>
      <c r="M18" s="30"/>
      <c r="N18" s="30"/>
      <c r="O18" s="30"/>
    </row>
    <row r="19" spans="1:15" s="51" customFormat="1" ht="14.5" customHeight="1">
      <c r="A19" s="65"/>
      <c r="B19" s="275" t="s">
        <v>780</v>
      </c>
      <c r="C19" s="346">
        <v>333</v>
      </c>
      <c r="D19" s="52">
        <v>276</v>
      </c>
      <c r="E19" s="52">
        <v>251</v>
      </c>
      <c r="F19" s="27">
        <v>258</v>
      </c>
      <c r="G19" s="27">
        <v>427</v>
      </c>
      <c r="H19" s="30"/>
      <c r="I19" s="30"/>
      <c r="J19" s="30"/>
      <c r="K19" s="30"/>
      <c r="L19" s="30"/>
      <c r="M19" s="30"/>
      <c r="N19" s="30"/>
      <c r="O19" s="30"/>
    </row>
    <row r="20" spans="1:15" s="51" customFormat="1" ht="14.5" customHeight="1">
      <c r="A20" s="65"/>
      <c r="B20" s="275" t="s">
        <v>781</v>
      </c>
      <c r="C20" s="346">
        <v>1323</v>
      </c>
      <c r="D20" s="52">
        <v>0</v>
      </c>
      <c r="E20" s="52">
        <v>83</v>
      </c>
      <c r="F20" s="27">
        <v>0</v>
      </c>
      <c r="G20" s="27">
        <v>8</v>
      </c>
      <c r="H20" s="30"/>
      <c r="I20" s="30"/>
      <c r="J20" s="30"/>
      <c r="K20" s="30"/>
      <c r="L20" s="30"/>
      <c r="M20" s="30"/>
      <c r="N20" s="30"/>
      <c r="O20" s="30"/>
    </row>
    <row r="21" spans="1:15" s="51" customFormat="1" ht="15.65" customHeight="1" thickBot="1">
      <c r="A21" s="65"/>
      <c r="B21" s="37" t="s">
        <v>782</v>
      </c>
      <c r="C21" s="306" t="s">
        <v>783</v>
      </c>
      <c r="D21" s="306">
        <v>1947</v>
      </c>
      <c r="E21" s="101">
        <v>1947</v>
      </c>
      <c r="F21" s="219">
        <v>2010</v>
      </c>
      <c r="G21" s="219">
        <v>2010</v>
      </c>
      <c r="H21" s="30"/>
      <c r="I21" s="30"/>
      <c r="J21" s="30"/>
      <c r="K21" s="30"/>
      <c r="L21" s="30"/>
      <c r="M21" s="30"/>
      <c r="N21" s="30"/>
      <c r="O21" s="30"/>
    </row>
    <row r="22" spans="1:15" ht="12">
      <c r="A22" s="1"/>
      <c r="B22" s="10"/>
      <c r="C22" s="10"/>
      <c r="D22" s="10"/>
      <c r="E22" s="10"/>
      <c r="F22" s="10"/>
      <c r="G22" s="10"/>
      <c r="H22" s="10"/>
      <c r="I22" s="10"/>
      <c r="J22" s="10"/>
      <c r="K22" s="10"/>
      <c r="L22" s="10"/>
      <c r="M22" s="10"/>
      <c r="N22" s="10"/>
      <c r="O22" s="10"/>
    </row>
    <row r="23" spans="1:15" ht="45.75" customHeight="1">
      <c r="A23" s="1"/>
      <c r="B23" s="1202" t="s">
        <v>2825</v>
      </c>
      <c r="C23" s="1202"/>
      <c r="D23" s="1202"/>
      <c r="E23" s="1202"/>
      <c r="F23" s="1202"/>
      <c r="G23" s="1202"/>
      <c r="H23" s="157"/>
      <c r="I23" s="10"/>
      <c r="J23" s="10"/>
      <c r="K23" s="10"/>
      <c r="L23" s="10"/>
      <c r="M23" s="10"/>
      <c r="N23" s="10"/>
      <c r="O23" s="10"/>
    </row>
    <row r="24" spans="1:15" ht="12">
      <c r="A24" s="1"/>
      <c r="B24" s="10"/>
      <c r="C24" s="10"/>
      <c r="D24" s="10"/>
      <c r="E24" s="10"/>
      <c r="F24" s="10"/>
      <c r="G24" s="10"/>
      <c r="H24" s="10"/>
      <c r="I24" s="10"/>
      <c r="J24" s="10"/>
      <c r="K24" s="10"/>
      <c r="L24" s="10"/>
      <c r="M24" s="10"/>
      <c r="N24" s="10"/>
      <c r="O24" s="10"/>
    </row>
    <row r="25" spans="1:15" ht="15.5">
      <c r="A25" s="1"/>
      <c r="B25" s="364" t="s">
        <v>784</v>
      </c>
      <c r="C25" s="10"/>
      <c r="D25" s="10"/>
      <c r="E25" s="10"/>
      <c r="F25" s="10"/>
      <c r="G25" s="10"/>
      <c r="H25" s="10"/>
      <c r="I25" s="10"/>
      <c r="J25" s="10"/>
      <c r="K25" s="10"/>
      <c r="L25" s="10"/>
      <c r="M25" s="10"/>
      <c r="N25" s="10"/>
      <c r="O25" s="10"/>
    </row>
    <row r="26" spans="1:15" ht="12">
      <c r="A26" s="1"/>
      <c r="B26" s="10"/>
      <c r="C26" s="10"/>
      <c r="D26" s="10"/>
      <c r="E26" s="10"/>
      <c r="F26" s="10"/>
      <c r="G26" s="10"/>
      <c r="H26" s="10"/>
      <c r="I26" s="10"/>
      <c r="J26" s="10"/>
      <c r="K26" s="10"/>
      <c r="L26" s="10"/>
      <c r="M26" s="10"/>
      <c r="N26" s="10"/>
      <c r="O26" s="10"/>
    </row>
    <row r="27" spans="1:15" ht="12.5" thickBot="1">
      <c r="A27" s="1"/>
      <c r="B27" s="35" t="s">
        <v>785</v>
      </c>
      <c r="C27" s="36" t="s">
        <v>238</v>
      </c>
      <c r="D27" s="36" t="s">
        <v>239</v>
      </c>
      <c r="E27" s="36" t="s">
        <v>240</v>
      </c>
      <c r="F27" s="36" t="s">
        <v>241</v>
      </c>
      <c r="G27" s="36" t="s">
        <v>242</v>
      </c>
      <c r="H27" s="10"/>
      <c r="I27" s="10"/>
      <c r="J27" s="10"/>
      <c r="K27" s="10"/>
      <c r="L27" s="10"/>
      <c r="M27" s="10"/>
      <c r="N27" s="10"/>
      <c r="O27" s="10"/>
    </row>
    <row r="28" spans="1:15" s="51" customFormat="1" ht="17.25" customHeight="1" thickTop="1" thickBot="1">
      <c r="A28" s="65"/>
      <c r="B28" s="167" t="s">
        <v>2775</v>
      </c>
      <c r="C28" s="775">
        <v>100</v>
      </c>
      <c r="D28" s="160">
        <v>100</v>
      </c>
      <c r="E28" s="160">
        <v>100</v>
      </c>
      <c r="F28" s="160">
        <v>100</v>
      </c>
      <c r="G28" s="160">
        <v>100</v>
      </c>
      <c r="H28" s="30"/>
      <c r="I28" s="30"/>
      <c r="J28" s="30"/>
      <c r="K28" s="30"/>
      <c r="L28" s="30"/>
      <c r="M28" s="30"/>
      <c r="N28" s="30"/>
      <c r="O28" s="30"/>
    </row>
    <row r="29" spans="1:15" ht="5.25" customHeight="1">
      <c r="A29" s="1"/>
      <c r="B29" s="10"/>
      <c r="C29" s="10"/>
      <c r="D29" s="10"/>
      <c r="E29" s="10"/>
      <c r="F29" s="10"/>
      <c r="G29" s="10"/>
      <c r="H29" s="10"/>
      <c r="I29" s="10"/>
      <c r="J29" s="10"/>
      <c r="K29" s="10"/>
      <c r="L29" s="10"/>
      <c r="M29" s="10"/>
      <c r="N29" s="10"/>
      <c r="O29" s="10"/>
    </row>
    <row r="30" spans="1:15" ht="12">
      <c r="A30" s="1"/>
      <c r="B30" s="1204" t="s">
        <v>786</v>
      </c>
      <c r="C30" s="1204"/>
      <c r="D30" s="1204"/>
      <c r="E30" s="1204"/>
      <c r="F30" s="1204"/>
      <c r="G30" s="1204"/>
      <c r="H30" s="659"/>
      <c r="I30" s="10"/>
      <c r="J30" s="10"/>
      <c r="K30" s="10"/>
      <c r="L30" s="10"/>
      <c r="M30" s="10"/>
      <c r="N30" s="10"/>
      <c r="O30" s="10"/>
    </row>
    <row r="31" spans="1:15" ht="18" customHeight="1">
      <c r="A31" s="1"/>
      <c r="B31" s="10"/>
      <c r="C31" s="10"/>
      <c r="D31" s="10"/>
      <c r="E31" s="10"/>
      <c r="F31" s="10"/>
      <c r="G31" s="10"/>
      <c r="H31" s="10"/>
      <c r="I31" s="10"/>
      <c r="J31" s="10"/>
      <c r="K31" s="10"/>
      <c r="L31" s="10"/>
      <c r="M31" s="10"/>
      <c r="N31" s="10"/>
      <c r="O31" s="10"/>
    </row>
    <row r="32" spans="1:15" ht="27" customHeight="1" thickBot="1">
      <c r="A32" s="1"/>
      <c r="B32" s="35" t="s">
        <v>787</v>
      </c>
      <c r="C32" s="36" t="s">
        <v>788</v>
      </c>
      <c r="D32" s="36" t="s">
        <v>789</v>
      </c>
      <c r="E32" s="36" t="s">
        <v>790</v>
      </c>
      <c r="F32" s="36" t="s">
        <v>791</v>
      </c>
      <c r="G32" s="36" t="s">
        <v>792</v>
      </c>
      <c r="H32" s="10"/>
      <c r="I32" s="10"/>
      <c r="J32" s="10"/>
      <c r="K32" s="10"/>
      <c r="L32" s="10"/>
      <c r="M32" s="10"/>
      <c r="N32" s="10"/>
    </row>
    <row r="33" spans="1:15" s="51" customFormat="1" ht="15" customHeight="1" thickTop="1">
      <c r="A33" s="65"/>
      <c r="B33" s="43" t="s">
        <v>793</v>
      </c>
      <c r="C33" s="994">
        <v>7</v>
      </c>
      <c r="D33" s="52">
        <v>14</v>
      </c>
      <c r="E33" s="52">
        <v>19</v>
      </c>
      <c r="F33" s="52">
        <v>11</v>
      </c>
      <c r="G33" s="52">
        <v>100</v>
      </c>
      <c r="H33" s="30"/>
      <c r="I33" s="30"/>
      <c r="J33" s="30"/>
      <c r="K33" s="30"/>
      <c r="L33" s="30"/>
      <c r="M33" s="30"/>
      <c r="N33" s="30"/>
    </row>
    <row r="34" spans="1:15" s="51" customFormat="1" ht="15" customHeight="1">
      <c r="A34" s="65"/>
      <c r="B34" s="42" t="s">
        <v>89</v>
      </c>
      <c r="C34" s="994">
        <v>5</v>
      </c>
      <c r="D34" s="52">
        <v>6</v>
      </c>
      <c r="E34" s="52">
        <v>9</v>
      </c>
      <c r="F34" s="52">
        <v>13</v>
      </c>
      <c r="G34" s="52">
        <v>1177</v>
      </c>
      <c r="H34" s="30"/>
      <c r="I34" s="30"/>
      <c r="J34" s="30"/>
      <c r="K34" s="30"/>
      <c r="L34" s="30"/>
      <c r="M34" s="30"/>
      <c r="N34" s="30"/>
    </row>
    <row r="35" spans="1:15" s="51" customFormat="1" ht="15" customHeight="1" thickBot="1">
      <c r="A35" s="65"/>
      <c r="B35" s="37" t="s">
        <v>92</v>
      </c>
      <c r="C35" s="995">
        <v>4</v>
      </c>
      <c r="D35" s="101">
        <v>9</v>
      </c>
      <c r="E35" s="101">
        <v>17</v>
      </c>
      <c r="F35" s="101">
        <v>21</v>
      </c>
      <c r="G35" s="101">
        <v>554</v>
      </c>
      <c r="H35" s="30"/>
      <c r="I35" s="30"/>
      <c r="J35" s="30"/>
      <c r="K35" s="30"/>
      <c r="L35" s="30"/>
      <c r="M35" s="30"/>
      <c r="N35" s="30"/>
    </row>
    <row r="36" spans="1:15" ht="7.5" customHeight="1">
      <c r="A36" s="1"/>
      <c r="B36" s="28"/>
      <c r="C36" s="276"/>
      <c r="D36" s="276"/>
      <c r="E36" s="276"/>
      <c r="F36" s="276"/>
      <c r="G36" s="276"/>
      <c r="H36" s="276"/>
      <c r="I36" s="10"/>
      <c r="J36" s="10"/>
      <c r="K36" s="10"/>
      <c r="L36" s="10"/>
      <c r="M36" s="10"/>
      <c r="N36" s="10"/>
      <c r="O36" s="10"/>
    </row>
    <row r="37" spans="1:15" ht="20.25" customHeight="1">
      <c r="A37" s="1"/>
      <c r="B37" s="1085" t="s">
        <v>794</v>
      </c>
      <c r="C37" s="1085"/>
      <c r="D37" s="1085"/>
      <c r="E37" s="1085"/>
      <c r="F37" s="1085"/>
      <c r="G37" s="1085"/>
      <c r="H37" s="532"/>
      <c r="I37" s="10"/>
      <c r="J37" s="10"/>
      <c r="K37" s="10"/>
      <c r="L37" s="10"/>
      <c r="M37" s="10"/>
      <c r="N37" s="10"/>
      <c r="O37" s="10"/>
    </row>
    <row r="38" spans="1:15" ht="12">
      <c r="A38" s="1"/>
      <c r="B38" s="388"/>
      <c r="C38" s="388"/>
      <c r="D38" s="388"/>
      <c r="E38" s="388"/>
      <c r="F38" s="388"/>
      <c r="G38" s="388"/>
      <c r="H38" s="388"/>
      <c r="I38" s="10"/>
      <c r="J38" s="10"/>
      <c r="K38" s="10"/>
      <c r="L38" s="10"/>
      <c r="M38" s="10"/>
      <c r="N38" s="10"/>
      <c r="O38" s="10"/>
    </row>
    <row r="39" spans="1:15" ht="36.5" thickBot="1">
      <c r="B39" s="660" t="s">
        <v>795</v>
      </c>
      <c r="C39" s="661" t="s">
        <v>796</v>
      </c>
      <c r="D39" s="592" t="s">
        <v>797</v>
      </c>
      <c r="E39" s="592" t="s">
        <v>798</v>
      </c>
      <c r="F39" s="1203" t="s">
        <v>799</v>
      </c>
      <c r="G39" s="1203"/>
      <c r="H39" s="1203"/>
      <c r="I39" s="592" t="s">
        <v>800</v>
      </c>
      <c r="J39" s="592" t="s">
        <v>801</v>
      </c>
      <c r="K39" s="592" t="s">
        <v>802</v>
      </c>
      <c r="L39" s="592" t="s">
        <v>803</v>
      </c>
      <c r="M39" s="609" t="s">
        <v>804</v>
      </c>
      <c r="N39" s="592" t="s">
        <v>805</v>
      </c>
      <c r="O39" s="10"/>
    </row>
    <row r="40" spans="1:15" ht="12.75" customHeight="1" thickTop="1">
      <c r="B40" s="96" t="s">
        <v>85</v>
      </c>
      <c r="C40" s="96"/>
      <c r="D40" s="662"/>
      <c r="E40" s="663"/>
      <c r="F40" s="663"/>
      <c r="G40" s="663"/>
      <c r="H40" s="663"/>
      <c r="I40" s="664"/>
      <c r="J40" s="664"/>
      <c r="K40" s="664"/>
      <c r="L40" s="664"/>
      <c r="M40" s="664"/>
      <c r="N40" s="664"/>
      <c r="O40" s="10"/>
    </row>
    <row r="41" spans="1:15" ht="12">
      <c r="B41" s="1205" t="s">
        <v>84</v>
      </c>
      <c r="C41" s="1190" t="s">
        <v>806</v>
      </c>
      <c r="D41" s="665" t="s">
        <v>807</v>
      </c>
      <c r="E41" s="666" t="s">
        <v>808</v>
      </c>
      <c r="F41" s="1196" t="s">
        <v>809</v>
      </c>
      <c r="G41" s="1196"/>
      <c r="H41" s="1196"/>
      <c r="I41" s="122" t="s">
        <v>810</v>
      </c>
      <c r="J41" s="122" t="s">
        <v>811</v>
      </c>
      <c r="K41" s="122" t="s">
        <v>812</v>
      </c>
      <c r="L41" s="122" t="s">
        <v>813</v>
      </c>
      <c r="M41" s="1193">
        <v>121672</v>
      </c>
      <c r="N41" s="122" t="s">
        <v>87</v>
      </c>
      <c r="O41" s="10"/>
    </row>
    <row r="42" spans="1:15" ht="12">
      <c r="B42" s="1206"/>
      <c r="C42" s="1191"/>
      <c r="D42" s="665" t="s">
        <v>807</v>
      </c>
      <c r="E42" s="666" t="s">
        <v>808</v>
      </c>
      <c r="F42" s="666" t="s">
        <v>814</v>
      </c>
      <c r="G42" s="666"/>
      <c r="H42" s="666"/>
      <c r="I42" s="122" t="s">
        <v>815</v>
      </c>
      <c r="J42" s="122" t="s">
        <v>816</v>
      </c>
      <c r="K42" s="122" t="s">
        <v>817</v>
      </c>
      <c r="L42" s="123" t="s">
        <v>818</v>
      </c>
      <c r="M42" s="1194"/>
      <c r="N42" s="122" t="s">
        <v>87</v>
      </c>
      <c r="O42" s="10"/>
    </row>
    <row r="43" spans="1:15" ht="12">
      <c r="B43" s="1206"/>
      <c r="C43" s="1191"/>
      <c r="D43" s="665" t="s">
        <v>807</v>
      </c>
      <c r="E43" s="666" t="s">
        <v>808</v>
      </c>
      <c r="F43" s="666" t="s">
        <v>819</v>
      </c>
      <c r="G43" s="666"/>
      <c r="H43" s="666"/>
      <c r="I43" s="122" t="s">
        <v>815</v>
      </c>
      <c r="J43" s="122" t="s">
        <v>816</v>
      </c>
      <c r="K43" s="122" t="s">
        <v>817</v>
      </c>
      <c r="L43" s="122" t="s">
        <v>820</v>
      </c>
      <c r="M43" s="1194"/>
      <c r="N43" s="122" t="s">
        <v>87</v>
      </c>
      <c r="O43" s="10"/>
    </row>
    <row r="44" spans="1:15" ht="12">
      <c r="B44" s="1207"/>
      <c r="C44" s="1192"/>
      <c r="D44" s="665" t="s">
        <v>821</v>
      </c>
      <c r="E44" s="666" t="s">
        <v>808</v>
      </c>
      <c r="F44" s="1196" t="s">
        <v>822</v>
      </c>
      <c r="G44" s="1196"/>
      <c r="H44" s="1196"/>
      <c r="I44" s="122" t="s">
        <v>815</v>
      </c>
      <c r="J44" s="122" t="s">
        <v>823</v>
      </c>
      <c r="K44" s="122" t="s">
        <v>824</v>
      </c>
      <c r="L44" s="122" t="s">
        <v>824</v>
      </c>
      <c r="M44" s="1195"/>
      <c r="N44" s="122">
        <v>137</v>
      </c>
      <c r="O44" s="10"/>
    </row>
    <row r="45" spans="1:15" ht="12.75" customHeight="1">
      <c r="B45" s="122" t="s">
        <v>825</v>
      </c>
      <c r="C45" s="123" t="s">
        <v>806</v>
      </c>
      <c r="D45" s="665" t="s">
        <v>821</v>
      </c>
      <c r="E45" s="122" t="s">
        <v>808</v>
      </c>
      <c r="F45" s="1196" t="s">
        <v>826</v>
      </c>
      <c r="G45" s="1196"/>
      <c r="H45" s="1196"/>
      <c r="I45" s="122" t="s">
        <v>815</v>
      </c>
      <c r="J45" s="122" t="s">
        <v>827</v>
      </c>
      <c r="K45" s="122" t="s">
        <v>817</v>
      </c>
      <c r="L45" s="122" t="s">
        <v>828</v>
      </c>
      <c r="M45" s="776">
        <v>13200</v>
      </c>
      <c r="N45" s="777">
        <v>39111</v>
      </c>
      <c r="O45" s="10"/>
    </row>
    <row r="46" spans="1:15" ht="12.75" customHeight="1">
      <c r="B46" s="1209" t="s">
        <v>563</v>
      </c>
      <c r="C46" s="1197" t="s">
        <v>806</v>
      </c>
      <c r="D46" s="665" t="s">
        <v>821</v>
      </c>
      <c r="E46" s="122" t="s">
        <v>808</v>
      </c>
      <c r="F46" s="666" t="s">
        <v>829</v>
      </c>
      <c r="G46" s="666"/>
      <c r="H46" s="666"/>
      <c r="I46" s="122" t="s">
        <v>830</v>
      </c>
      <c r="J46" s="122" t="s">
        <v>831</v>
      </c>
      <c r="K46" s="122" t="s">
        <v>817</v>
      </c>
      <c r="L46" s="122" t="s">
        <v>813</v>
      </c>
      <c r="M46" s="1187">
        <v>48418</v>
      </c>
      <c r="N46" s="122">
        <v>83.6</v>
      </c>
      <c r="O46" s="10"/>
    </row>
    <row r="47" spans="1:15" s="295" customFormat="1" ht="12">
      <c r="B47" s="1150"/>
      <c r="C47" s="1198"/>
      <c r="D47" s="675" t="s">
        <v>821</v>
      </c>
      <c r="E47" s="122" t="s">
        <v>808</v>
      </c>
      <c r="F47" s="675" t="s">
        <v>832</v>
      </c>
      <c r="G47" s="675"/>
      <c r="H47" s="675"/>
      <c r="I47" s="122" t="s">
        <v>830</v>
      </c>
      <c r="J47" s="122" t="s">
        <v>833</v>
      </c>
      <c r="K47" s="122" t="s">
        <v>817</v>
      </c>
      <c r="L47" s="122" t="s">
        <v>813</v>
      </c>
      <c r="M47" s="1187"/>
      <c r="N47" s="122">
        <v>8.9</v>
      </c>
      <c r="O47" s="93"/>
    </row>
    <row r="48" spans="1:15" ht="12">
      <c r="B48" s="1150"/>
      <c r="C48" s="1198"/>
      <c r="D48" s="665" t="s">
        <v>821</v>
      </c>
      <c r="E48" s="122" t="s">
        <v>808</v>
      </c>
      <c r="F48" s="666" t="s">
        <v>834</v>
      </c>
      <c r="G48" s="666"/>
      <c r="H48" s="666"/>
      <c r="I48" s="122" t="s">
        <v>810</v>
      </c>
      <c r="J48" s="122" t="s">
        <v>835</v>
      </c>
      <c r="K48" s="122" t="s">
        <v>817</v>
      </c>
      <c r="L48" s="122" t="s">
        <v>836</v>
      </c>
      <c r="M48" s="1187"/>
      <c r="N48" s="122" t="s">
        <v>87</v>
      </c>
      <c r="O48" s="10"/>
    </row>
    <row r="49" spans="2:15" ht="12">
      <c r="B49" s="1150"/>
      <c r="C49" s="1198"/>
      <c r="D49" s="665" t="s">
        <v>821</v>
      </c>
      <c r="E49" s="122" t="s">
        <v>808</v>
      </c>
      <c r="F49" s="666" t="s">
        <v>837</v>
      </c>
      <c r="G49" s="666"/>
      <c r="H49" s="666"/>
      <c r="I49" s="122" t="s">
        <v>810</v>
      </c>
      <c r="J49" s="122" t="s">
        <v>838</v>
      </c>
      <c r="K49" s="122" t="s">
        <v>817</v>
      </c>
      <c r="L49" s="122" t="s">
        <v>820</v>
      </c>
      <c r="M49" s="1187"/>
      <c r="N49" s="122" t="s">
        <v>87</v>
      </c>
      <c r="O49" s="10"/>
    </row>
    <row r="50" spans="2:15" ht="12.75" customHeight="1">
      <c r="B50" s="1150"/>
      <c r="C50" s="1198"/>
      <c r="D50" s="665" t="s">
        <v>821</v>
      </c>
      <c r="E50" s="122" t="s">
        <v>808</v>
      </c>
      <c r="F50" s="666" t="s">
        <v>839</v>
      </c>
      <c r="G50" s="666"/>
      <c r="H50" s="666"/>
      <c r="I50" s="122" t="s">
        <v>815</v>
      </c>
      <c r="J50" s="122" t="s">
        <v>840</v>
      </c>
      <c r="K50" s="122" t="s">
        <v>817</v>
      </c>
      <c r="L50" s="122" t="s">
        <v>820</v>
      </c>
      <c r="M50" s="1187"/>
      <c r="N50" s="122">
        <v>1001</v>
      </c>
      <c r="O50" s="10"/>
    </row>
    <row r="51" spans="2:15" ht="12.75" customHeight="1">
      <c r="B51" s="1150"/>
      <c r="C51" s="1198"/>
      <c r="D51" s="665" t="s">
        <v>821</v>
      </c>
      <c r="E51" s="122" t="s">
        <v>808</v>
      </c>
      <c r="F51" s="666" t="s">
        <v>841</v>
      </c>
      <c r="G51" s="666"/>
      <c r="H51" s="666"/>
      <c r="I51" s="122" t="s">
        <v>830</v>
      </c>
      <c r="J51" s="122" t="s">
        <v>831</v>
      </c>
      <c r="K51" s="122" t="s">
        <v>817</v>
      </c>
      <c r="L51" s="122" t="s">
        <v>813</v>
      </c>
      <c r="M51" s="1187"/>
      <c r="N51" s="122">
        <v>67.41</v>
      </c>
      <c r="O51" s="10"/>
    </row>
    <row r="52" spans="2:15" ht="12.75" customHeight="1">
      <c r="B52" s="1150"/>
      <c r="C52" s="1198"/>
      <c r="D52" s="665" t="s">
        <v>821</v>
      </c>
      <c r="E52" s="122" t="s">
        <v>808</v>
      </c>
      <c r="F52" s="666" t="s">
        <v>842</v>
      </c>
      <c r="G52" s="666"/>
      <c r="H52" s="666"/>
      <c r="I52" s="122" t="s">
        <v>830</v>
      </c>
      <c r="J52" s="122" t="s">
        <v>833</v>
      </c>
      <c r="K52" s="122" t="s">
        <v>817</v>
      </c>
      <c r="L52" s="122" t="s">
        <v>813</v>
      </c>
      <c r="M52" s="1187"/>
      <c r="N52" s="122">
        <v>18.399999999999999</v>
      </c>
      <c r="O52" s="10"/>
    </row>
    <row r="53" spans="2:15" ht="12.75" customHeight="1">
      <c r="B53" s="1210"/>
      <c r="C53" s="1199"/>
      <c r="D53" s="665" t="s">
        <v>821</v>
      </c>
      <c r="E53" s="122" t="s">
        <v>808</v>
      </c>
      <c r="F53" s="666" t="s">
        <v>843</v>
      </c>
      <c r="G53" s="666"/>
      <c r="H53" s="666"/>
      <c r="I53" s="122" t="s">
        <v>830</v>
      </c>
      <c r="J53" s="122" t="s">
        <v>831</v>
      </c>
      <c r="K53" s="122" t="s">
        <v>817</v>
      </c>
      <c r="L53" s="122" t="s">
        <v>813</v>
      </c>
      <c r="M53" s="1200"/>
      <c r="N53" s="122">
        <v>8.5299999999999994</v>
      </c>
      <c r="O53" s="10"/>
    </row>
    <row r="54" spans="2:15" ht="12.75" customHeight="1">
      <c r="B54" s="1209" t="s">
        <v>99</v>
      </c>
      <c r="C54" s="1197" t="s">
        <v>844</v>
      </c>
      <c r="D54" s="665" t="s">
        <v>821</v>
      </c>
      <c r="E54" s="122" t="s">
        <v>845</v>
      </c>
      <c r="F54" s="666" t="s">
        <v>846</v>
      </c>
      <c r="G54" s="666"/>
      <c r="H54" s="666"/>
      <c r="I54" s="122" t="s">
        <v>815</v>
      </c>
      <c r="J54" s="122" t="s">
        <v>847</v>
      </c>
      <c r="K54" s="122" t="s">
        <v>824</v>
      </c>
      <c r="L54" s="122" t="s">
        <v>824</v>
      </c>
      <c r="M54" s="1186">
        <v>386120</v>
      </c>
      <c r="N54" s="122">
        <v>245</v>
      </c>
      <c r="O54" s="10"/>
    </row>
    <row r="55" spans="2:15" ht="12.75" customHeight="1">
      <c r="B55" s="1150"/>
      <c r="C55" s="1198"/>
      <c r="D55" s="665" t="s">
        <v>821</v>
      </c>
      <c r="E55" s="122" t="s">
        <v>845</v>
      </c>
      <c r="F55" s="666" t="s">
        <v>848</v>
      </c>
      <c r="G55" s="666"/>
      <c r="H55" s="666"/>
      <c r="I55" s="122" t="s">
        <v>815</v>
      </c>
      <c r="J55" s="122" t="s">
        <v>847</v>
      </c>
      <c r="K55" s="122" t="s">
        <v>824</v>
      </c>
      <c r="L55" s="122" t="s">
        <v>824</v>
      </c>
      <c r="M55" s="1187"/>
      <c r="N55" s="122">
        <v>337</v>
      </c>
      <c r="O55" s="10"/>
    </row>
    <row r="56" spans="2:15" ht="12.75" customHeight="1">
      <c r="B56" s="1150"/>
      <c r="C56" s="1198"/>
      <c r="D56" s="665" t="s">
        <v>821</v>
      </c>
      <c r="E56" s="122" t="s">
        <v>845</v>
      </c>
      <c r="F56" s="666" t="s">
        <v>849</v>
      </c>
      <c r="G56" s="666"/>
      <c r="H56" s="666"/>
      <c r="I56" s="122" t="s">
        <v>815</v>
      </c>
      <c r="J56" s="122" t="s">
        <v>847</v>
      </c>
      <c r="K56" s="122" t="s">
        <v>824</v>
      </c>
      <c r="L56" s="122" t="s">
        <v>824</v>
      </c>
      <c r="M56" s="1187"/>
      <c r="N56" s="122">
        <v>62</v>
      </c>
      <c r="O56" s="10"/>
    </row>
    <row r="57" spans="2:15" ht="12.75" customHeight="1">
      <c r="B57" s="1150"/>
      <c r="C57" s="1199"/>
      <c r="D57" s="667" t="s">
        <v>821</v>
      </c>
      <c r="E57" s="122" t="s">
        <v>845</v>
      </c>
      <c r="F57" s="668" t="s">
        <v>850</v>
      </c>
      <c r="G57" s="668"/>
      <c r="H57" s="668"/>
      <c r="I57" s="669" t="s">
        <v>815</v>
      </c>
      <c r="J57" s="669" t="s">
        <v>847</v>
      </c>
      <c r="K57" s="669" t="s">
        <v>824</v>
      </c>
      <c r="L57" s="669" t="s">
        <v>824</v>
      </c>
      <c r="M57" s="1200"/>
      <c r="N57" s="669">
        <v>119</v>
      </c>
      <c r="O57" s="10"/>
    </row>
    <row r="58" spans="2:15" ht="12.75" customHeight="1">
      <c r="B58" s="97" t="s">
        <v>89</v>
      </c>
      <c r="C58" s="97"/>
      <c r="D58" s="670"/>
      <c r="E58" s="671"/>
      <c r="F58" s="671"/>
      <c r="G58" s="671"/>
      <c r="H58" s="671"/>
      <c r="I58" s="672"/>
      <c r="J58" s="672"/>
      <c r="K58" s="672"/>
      <c r="L58" s="672"/>
      <c r="M58" s="673"/>
      <c r="N58" s="674"/>
      <c r="O58" s="10"/>
    </row>
    <row r="59" spans="2:15" ht="12.75" customHeight="1">
      <c r="B59" s="1209" t="s">
        <v>88</v>
      </c>
      <c r="C59" s="1197" t="s">
        <v>844</v>
      </c>
      <c r="D59" s="122" t="s">
        <v>821</v>
      </c>
      <c r="E59" s="122" t="s">
        <v>808</v>
      </c>
      <c r="F59" s="1196" t="s">
        <v>851</v>
      </c>
      <c r="G59" s="1196"/>
      <c r="H59" s="1196"/>
      <c r="I59" s="122" t="s">
        <v>810</v>
      </c>
      <c r="J59" s="122" t="s">
        <v>816</v>
      </c>
      <c r="K59" s="122" t="s">
        <v>817</v>
      </c>
      <c r="L59" s="122" t="s">
        <v>836</v>
      </c>
      <c r="M59" s="1186">
        <v>4140</v>
      </c>
      <c r="N59" s="122" t="s">
        <v>87</v>
      </c>
      <c r="O59" s="10"/>
    </row>
    <row r="60" spans="2:15" ht="12">
      <c r="B60" s="1150"/>
      <c r="C60" s="1198"/>
      <c r="D60" s="122" t="s">
        <v>821</v>
      </c>
      <c r="E60" s="122" t="s">
        <v>808</v>
      </c>
      <c r="F60" s="1196" t="s">
        <v>852</v>
      </c>
      <c r="G60" s="1196"/>
      <c r="H60" s="1196"/>
      <c r="I60" s="122" t="s">
        <v>810</v>
      </c>
      <c r="J60" s="122" t="s">
        <v>816</v>
      </c>
      <c r="K60" s="122" t="s">
        <v>817</v>
      </c>
      <c r="L60" s="122" t="s">
        <v>820</v>
      </c>
      <c r="M60" s="1187"/>
      <c r="N60" s="122" t="s">
        <v>87</v>
      </c>
      <c r="O60" s="10"/>
    </row>
    <row r="61" spans="2:15" ht="12">
      <c r="B61" s="1150"/>
      <c r="C61" s="1198"/>
      <c r="D61" s="122" t="s">
        <v>821</v>
      </c>
      <c r="E61" s="122" t="s">
        <v>808</v>
      </c>
      <c r="F61" s="1196" t="s">
        <v>853</v>
      </c>
      <c r="G61" s="1196"/>
      <c r="H61" s="1196"/>
      <c r="I61" s="122" t="s">
        <v>810</v>
      </c>
      <c r="J61" s="122" t="s">
        <v>816</v>
      </c>
      <c r="K61" s="122" t="s">
        <v>817</v>
      </c>
      <c r="L61" s="122" t="s">
        <v>820</v>
      </c>
      <c r="M61" s="1187"/>
      <c r="N61" s="122" t="s">
        <v>87</v>
      </c>
      <c r="O61" s="10"/>
    </row>
    <row r="62" spans="2:15" ht="12">
      <c r="B62" s="1150"/>
      <c r="C62" s="1198"/>
      <c r="D62" s="122" t="s">
        <v>821</v>
      </c>
      <c r="E62" s="122" t="s">
        <v>808</v>
      </c>
      <c r="F62" s="1196" t="s">
        <v>854</v>
      </c>
      <c r="G62" s="1196"/>
      <c r="H62" s="1196"/>
      <c r="I62" s="122" t="s">
        <v>815</v>
      </c>
      <c r="J62" s="122" t="s">
        <v>816</v>
      </c>
      <c r="K62" s="122" t="s">
        <v>817</v>
      </c>
      <c r="L62" s="122" t="s">
        <v>820</v>
      </c>
      <c r="M62" s="1187"/>
      <c r="N62" s="122">
        <v>334</v>
      </c>
      <c r="O62" s="10"/>
    </row>
    <row r="63" spans="2:15" ht="12">
      <c r="B63" s="1150"/>
      <c r="C63" s="1198"/>
      <c r="D63" s="122" t="s">
        <v>821</v>
      </c>
      <c r="E63" s="122" t="s">
        <v>808</v>
      </c>
      <c r="F63" s="1196" t="s">
        <v>855</v>
      </c>
      <c r="G63" s="1196"/>
      <c r="H63" s="1196"/>
      <c r="I63" s="122" t="s">
        <v>810</v>
      </c>
      <c r="J63" s="122" t="s">
        <v>816</v>
      </c>
      <c r="K63" s="122" t="s">
        <v>817</v>
      </c>
      <c r="L63" s="122" t="s">
        <v>836</v>
      </c>
      <c r="M63" s="1187"/>
      <c r="N63" s="122" t="s">
        <v>87</v>
      </c>
      <c r="O63" s="10"/>
    </row>
    <row r="64" spans="2:15" ht="17.25" customHeight="1" thickBot="1">
      <c r="B64" s="1211"/>
      <c r="C64" s="1201"/>
      <c r="D64" s="124" t="s">
        <v>856</v>
      </c>
      <c r="E64" s="124" t="s">
        <v>808</v>
      </c>
      <c r="F64" s="1189" t="s">
        <v>857</v>
      </c>
      <c r="G64" s="1189"/>
      <c r="H64" s="1189"/>
      <c r="I64" s="124" t="s">
        <v>810</v>
      </c>
      <c r="J64" s="124" t="s">
        <v>816</v>
      </c>
      <c r="K64" s="124" t="s">
        <v>817</v>
      </c>
      <c r="L64" s="124" t="s">
        <v>820</v>
      </c>
      <c r="M64" s="1188"/>
      <c r="N64" s="124" t="s">
        <v>87</v>
      </c>
      <c r="O64" s="10"/>
    </row>
    <row r="65" spans="2:15" ht="6" customHeight="1">
      <c r="B65" s="10"/>
      <c r="C65" s="10"/>
      <c r="D65" s="10"/>
      <c r="E65" s="10"/>
      <c r="F65" s="10"/>
      <c r="G65" s="10"/>
      <c r="H65" s="10"/>
      <c r="I65" s="10"/>
      <c r="J65" s="10"/>
      <c r="K65" s="10"/>
      <c r="L65" s="10"/>
      <c r="M65" s="10"/>
      <c r="N65" s="10"/>
      <c r="O65" s="10"/>
    </row>
    <row r="66" spans="2:15" ht="96.75" customHeight="1">
      <c r="B66" s="1111" t="s">
        <v>2424</v>
      </c>
      <c r="C66" s="1111"/>
      <c r="D66" s="1111"/>
      <c r="E66" s="1111"/>
      <c r="F66" s="1111"/>
      <c r="G66" s="1111"/>
      <c r="H66" s="1111"/>
      <c r="I66" s="1111"/>
      <c r="J66" s="10"/>
      <c r="K66" s="10"/>
      <c r="L66" s="10"/>
      <c r="M66" s="10"/>
      <c r="N66" s="10"/>
      <c r="O66" s="10"/>
    </row>
    <row r="67" spans="2:15" ht="17.25" customHeight="1"/>
    <row r="68" spans="2:15" ht="21.75" customHeight="1">
      <c r="B68" s="364" t="s">
        <v>858</v>
      </c>
      <c r="C68" s="10"/>
      <c r="D68" s="10"/>
      <c r="E68" s="10"/>
      <c r="F68" s="10"/>
      <c r="G68" s="10"/>
    </row>
    <row r="69" spans="2:15" ht="12.75" customHeight="1" thickBot="1">
      <c r="B69" s="35"/>
      <c r="C69" s="36" t="s">
        <v>238</v>
      </c>
      <c r="D69" s="36" t="s">
        <v>239</v>
      </c>
      <c r="E69" s="36" t="s">
        <v>240</v>
      </c>
      <c r="F69" s="36" t="s">
        <v>241</v>
      </c>
      <c r="G69" s="36" t="s">
        <v>242</v>
      </c>
    </row>
    <row r="70" spans="2:15" ht="17.25" customHeight="1" thickTop="1">
      <c r="B70" s="42" t="s">
        <v>859</v>
      </c>
      <c r="C70" s="347" t="s">
        <v>87</v>
      </c>
      <c r="D70" s="41" t="s">
        <v>87</v>
      </c>
      <c r="E70" s="41" t="s">
        <v>87</v>
      </c>
      <c r="F70" s="240" t="s">
        <v>87</v>
      </c>
      <c r="G70" s="353" t="s">
        <v>860</v>
      </c>
    </row>
    <row r="71" spans="2:15" ht="8.25" customHeight="1"/>
    <row r="72" spans="2:15" ht="27" customHeight="1">
      <c r="B72" s="1208" t="s">
        <v>861</v>
      </c>
      <c r="C72" s="1208"/>
      <c r="D72" s="1208"/>
      <c r="E72" s="1208"/>
      <c r="F72" s="1208"/>
      <c r="G72" s="1208"/>
      <c r="H72" s="389"/>
    </row>
    <row r="75" spans="2:15" ht="12">
      <c r="B75" s="381"/>
    </row>
  </sheetData>
  <sheetProtection algorithmName="SHA-512" hashValue="B9Lx3SI2jkkDyvc79LOFyE5SXBm3DNUjK5YlmmHB2Y49nv06/PjRP2HlTXnxRWDEFYXv+fjtRrUI6Ff8WnnbkQ==" saltValue="fihmtK/rAC2fMmgeZBS+sA==" spinCount="100000" sheet="1" objects="1" scenarios="1"/>
  <mergeCells count="29">
    <mergeCell ref="B72:G72"/>
    <mergeCell ref="F44:H44"/>
    <mergeCell ref="F59:H59"/>
    <mergeCell ref="F60:H60"/>
    <mergeCell ref="F61:H61"/>
    <mergeCell ref="F62:H62"/>
    <mergeCell ref="F63:H63"/>
    <mergeCell ref="B46:B53"/>
    <mergeCell ref="B54:B57"/>
    <mergeCell ref="B59:B64"/>
    <mergeCell ref="B66:I66"/>
    <mergeCell ref="B23:G23"/>
    <mergeCell ref="F39:H39"/>
    <mergeCell ref="D4:F4"/>
    <mergeCell ref="F41:H41"/>
    <mergeCell ref="B9:G9"/>
    <mergeCell ref="B37:G37"/>
    <mergeCell ref="B30:G30"/>
    <mergeCell ref="B41:B44"/>
    <mergeCell ref="M59:M64"/>
    <mergeCell ref="F64:H64"/>
    <mergeCell ref="C41:C44"/>
    <mergeCell ref="M41:M44"/>
    <mergeCell ref="F45:H45"/>
    <mergeCell ref="C46:C53"/>
    <mergeCell ref="M46:M53"/>
    <mergeCell ref="C54:C57"/>
    <mergeCell ref="M54:M57"/>
    <mergeCell ref="C59:C64"/>
  </mergeCells>
  <phoneticPr fontId="49" type="noConversion"/>
  <pageMargins left="0.70866141732283472" right="0.70866141732283472" top="0.74803149606299213" bottom="0.74803149606299213" header="0.31496062992125984" footer="0.31496062992125984"/>
  <pageSetup paperSize="8" scale="59" fitToHeight="2" orientation="landscape" cellComments="asDisplayed"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BFA24-04FB-468E-92AA-042D0FDB335B}">
  <sheetPr>
    <tabColor theme="5" tint="0.79998168889431442"/>
  </sheetPr>
  <dimension ref="A1:I21"/>
  <sheetViews>
    <sheetView showGridLines="0" zoomScaleNormal="100" zoomScaleSheetLayoutView="100" workbookViewId="0"/>
  </sheetViews>
  <sheetFormatPr defaultColWidth="9" defaultRowHeight="12.75" customHeight="1"/>
  <cols>
    <col min="1" max="1" width="3.453125" customWidth="1"/>
    <col min="2" max="2" width="59.81640625" customWidth="1"/>
    <col min="3" max="5" width="16.1796875" customWidth="1"/>
    <col min="6" max="7" width="12.81640625" customWidth="1"/>
    <col min="9" max="9" width="9" customWidth="1"/>
  </cols>
  <sheetData>
    <row r="1" spans="1:9" ht="13.4" customHeight="1">
      <c r="A1" s="1"/>
      <c r="B1" s="1"/>
      <c r="C1" s="1"/>
      <c r="D1" s="1"/>
      <c r="E1" s="1"/>
      <c r="F1" s="1"/>
      <c r="G1" s="1"/>
    </row>
    <row r="2" spans="1:9" ht="12">
      <c r="A2" s="1"/>
      <c r="B2" s="1"/>
      <c r="C2" s="1"/>
      <c r="E2" s="103" t="s">
        <v>0</v>
      </c>
      <c r="F2" s="1"/>
    </row>
    <row r="3" spans="1:9" ht="12.5">
      <c r="A3" s="1"/>
      <c r="B3" s="1"/>
      <c r="C3" s="1"/>
      <c r="D3" s="1"/>
      <c r="E3" s="1"/>
      <c r="F3" s="1"/>
      <c r="G3" s="3"/>
    </row>
    <row r="4" spans="1:9" ht="27" customHeight="1">
      <c r="A4" s="1"/>
      <c r="B4" s="1"/>
      <c r="C4" s="1"/>
      <c r="D4" s="1"/>
      <c r="E4" s="1"/>
      <c r="F4" s="1"/>
      <c r="G4" s="1"/>
    </row>
    <row r="5" spans="1:9" ht="20">
      <c r="A5" s="1"/>
      <c r="B5" s="16" t="s">
        <v>862</v>
      </c>
      <c r="C5" s="10"/>
      <c r="D5" s="10"/>
      <c r="E5" s="10"/>
      <c r="F5" s="10"/>
      <c r="G5" s="10"/>
    </row>
    <row r="6" spans="1:9" ht="12.5">
      <c r="A6" s="1"/>
      <c r="B6" s="184"/>
      <c r="C6" s="10"/>
      <c r="D6" s="10"/>
      <c r="E6" s="10"/>
      <c r="F6" s="10"/>
      <c r="G6" s="10"/>
    </row>
    <row r="7" spans="1:9" ht="12.5">
      <c r="A7" s="1"/>
      <c r="B7" s="184" t="s">
        <v>2779</v>
      </c>
      <c r="C7" s="10"/>
      <c r="D7" s="10"/>
      <c r="E7" s="10"/>
      <c r="F7" s="10"/>
      <c r="G7" s="10"/>
    </row>
    <row r="8" spans="1:9" ht="12">
      <c r="A8" s="1"/>
      <c r="B8" s="10"/>
      <c r="C8" s="10"/>
      <c r="D8" s="10"/>
      <c r="E8" s="10"/>
      <c r="F8" s="10"/>
      <c r="G8" s="10"/>
    </row>
    <row r="9" spans="1:9" ht="61.5" customHeight="1">
      <c r="A9" s="1"/>
      <c r="B9" s="1212" t="s">
        <v>2776</v>
      </c>
      <c r="C9" s="1212"/>
      <c r="D9" s="1212"/>
      <c r="E9" s="1212"/>
      <c r="F9" s="239"/>
      <c r="G9" s="239"/>
      <c r="H9" s="71"/>
      <c r="I9" s="71"/>
    </row>
    <row r="10" spans="1:9" ht="18.75" customHeight="1">
      <c r="A10" s="1"/>
      <c r="B10" s="10"/>
      <c r="C10" s="10"/>
      <c r="D10" s="10"/>
      <c r="E10" s="10"/>
      <c r="F10" s="10"/>
      <c r="G10" s="10"/>
    </row>
    <row r="11" spans="1:9" s="391" customFormat="1" ht="15.5">
      <c r="A11" s="390"/>
      <c r="B11" s="364" t="s">
        <v>863</v>
      </c>
    </row>
    <row r="12" spans="1:9" ht="12">
      <c r="A12" s="1"/>
      <c r="B12" s="10"/>
      <c r="C12" s="10"/>
      <c r="D12" s="10"/>
      <c r="E12" s="10"/>
      <c r="F12" s="10"/>
      <c r="G12" s="10"/>
    </row>
    <row r="13" spans="1:9" ht="14.5" thickBot="1">
      <c r="A13" s="1"/>
      <c r="B13" s="77" t="s">
        <v>864</v>
      </c>
      <c r="C13" s="384" t="s">
        <v>238</v>
      </c>
      <c r="D13" s="76" t="s">
        <v>239</v>
      </c>
      <c r="E13" s="76" t="s">
        <v>240</v>
      </c>
      <c r="F13" s="86"/>
      <c r="G13" s="86"/>
      <c r="H13" s="10"/>
      <c r="I13" s="1"/>
    </row>
    <row r="14" spans="1:9" s="51" customFormat="1" ht="17.25" customHeight="1" thickTop="1">
      <c r="A14" s="65"/>
      <c r="B14" s="860" t="s">
        <v>865</v>
      </c>
      <c r="C14" s="850">
        <v>18884</v>
      </c>
      <c r="D14" s="850">
        <v>20042</v>
      </c>
      <c r="E14" s="850">
        <v>18399</v>
      </c>
      <c r="F14" s="851"/>
      <c r="G14" s="19"/>
      <c r="H14" s="30"/>
      <c r="I14" s="65"/>
    </row>
    <row r="15" spans="1:9" s="51" customFormat="1" ht="17.25" customHeight="1">
      <c r="A15" s="65"/>
      <c r="B15" s="852" t="s">
        <v>866</v>
      </c>
      <c r="C15" s="853">
        <v>16347</v>
      </c>
      <c r="D15" s="854">
        <v>18421</v>
      </c>
      <c r="E15" s="854">
        <v>17269</v>
      </c>
      <c r="F15" s="19"/>
      <c r="G15" s="19"/>
      <c r="H15" s="30"/>
      <c r="I15" s="65"/>
    </row>
    <row r="16" spans="1:9" ht="19.5" customHeight="1" thickBot="1">
      <c r="A16" s="1"/>
      <c r="B16" s="855" t="s">
        <v>867</v>
      </c>
      <c r="C16" s="856">
        <v>2537</v>
      </c>
      <c r="D16" s="857">
        <v>1621</v>
      </c>
      <c r="E16" s="857">
        <v>1130</v>
      </c>
      <c r="F16" s="851"/>
      <c r="G16" s="19"/>
    </row>
    <row r="17" spans="1:7" ht="16.5" customHeight="1" thickBot="1">
      <c r="A17" s="1"/>
      <c r="B17" s="858" t="s">
        <v>868</v>
      </c>
      <c r="C17" s="859">
        <v>0.13434653675068842</v>
      </c>
      <c r="D17" s="859">
        <v>8.088015168146892E-2</v>
      </c>
      <c r="E17" s="859">
        <v>6.1416381325072017E-2</v>
      </c>
      <c r="F17" s="851"/>
      <c r="G17" s="19"/>
    </row>
    <row r="18" spans="1:7" ht="12.75" customHeight="1">
      <c r="B18" s="86"/>
      <c r="C18" s="86"/>
      <c r="D18" s="86"/>
      <c r="E18" s="86"/>
      <c r="F18" s="86"/>
      <c r="G18" s="86"/>
    </row>
    <row r="19" spans="1:7" ht="30" customHeight="1">
      <c r="B19" s="1111" t="s">
        <v>2729</v>
      </c>
      <c r="C19" s="1111"/>
      <c r="D19" s="1111"/>
      <c r="E19" s="1111"/>
      <c r="F19" s="1111"/>
      <c r="G19" s="1111"/>
    </row>
    <row r="21" spans="1:7" ht="12.75" customHeight="1">
      <c r="C21" s="983"/>
    </row>
  </sheetData>
  <sheetProtection algorithmName="SHA-512" hashValue="QX/ykvg3XE3rLC68Aj3QUUN36vTZAtrJJ0LVp2c1e+8JGiy7Lnymm/3Vn+pKVDcaqEEiZmM6ozlMDRXVSbPWQg==" saltValue="hAYUadDv8GkMNu4Y4woi5w==" spinCount="100000" sheet="1" objects="1" scenarios="1"/>
  <mergeCells count="2">
    <mergeCell ref="B9:E9"/>
    <mergeCell ref="B19:G19"/>
  </mergeCells>
  <pageMargins left="0.70866141732283472" right="0.70866141732283472" top="0.74803149606299213" bottom="0.74803149606299213" header="0.31496062992125984" footer="0.31496062992125984"/>
  <pageSetup paperSize="8" scale="112" orientation="portrait" cellComments="asDisplayed"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49097-FEF5-489D-B048-0D10D8739134}">
  <sheetPr codeName="Sheet46">
    <tabColor theme="5" tint="0.79998168889431442"/>
  </sheetPr>
  <dimension ref="B2:AQ85"/>
  <sheetViews>
    <sheetView showGridLines="0" zoomScale="90" zoomScaleNormal="90" zoomScaleSheetLayoutView="12" workbookViewId="0"/>
  </sheetViews>
  <sheetFormatPr defaultColWidth="51.453125" defaultRowHeight="12"/>
  <cols>
    <col min="1" max="1" width="3.81640625" style="86" customWidth="1"/>
    <col min="2" max="2" width="33.26953125" style="86" customWidth="1"/>
    <col min="3" max="6" width="37.453125" style="86" customWidth="1"/>
    <col min="7" max="7" width="37.453125" style="201" customWidth="1"/>
    <col min="8" max="9" width="37.453125" style="86" customWidth="1"/>
    <col min="10" max="12" width="37.453125" style="201" customWidth="1"/>
    <col min="13" max="35" width="37.453125" style="86" customWidth="1"/>
    <col min="36" max="16384" width="51.453125" style="86"/>
  </cols>
  <sheetData>
    <row r="2" spans="2:35">
      <c r="H2" s="109" t="s">
        <v>0</v>
      </c>
      <c r="K2" s="86"/>
      <c r="L2" s="86"/>
    </row>
    <row r="3" spans="2:35" ht="12.5">
      <c r="C3" s="279"/>
    </row>
    <row r="5" spans="2:35">
      <c r="H5" s="100"/>
    </row>
    <row r="6" spans="2:35" ht="31.5" customHeight="1">
      <c r="B6" s="110" t="s">
        <v>869</v>
      </c>
      <c r="D6" s="323"/>
    </row>
    <row r="7" spans="2:35" ht="12" customHeight="1">
      <c r="B7" s="100"/>
      <c r="D7" s="280"/>
    </row>
    <row r="8" spans="2:35" ht="33.75" customHeight="1">
      <c r="B8" s="1149" t="s">
        <v>2777</v>
      </c>
      <c r="C8" s="1149"/>
      <c r="D8" s="1149"/>
      <c r="E8" s="1149"/>
      <c r="F8" s="1149"/>
      <c r="G8" s="1149"/>
      <c r="H8" s="1149"/>
      <c r="J8" s="86"/>
      <c r="K8" s="86"/>
      <c r="L8" s="86"/>
    </row>
    <row r="10" spans="2:35" ht="14">
      <c r="B10" s="82" t="s">
        <v>870</v>
      </c>
    </row>
    <row r="11" spans="2:35" ht="12.5" thickBot="1">
      <c r="B11" s="83"/>
      <c r="C11" s="148"/>
      <c r="D11" s="148"/>
      <c r="E11" s="148"/>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685"/>
      <c r="AH11" s="685"/>
      <c r="AI11" s="685"/>
    </row>
    <row r="12" spans="2:35" ht="15.75" customHeight="1" thickTop="1">
      <c r="B12" s="686" t="s">
        <v>871</v>
      </c>
      <c r="C12" s="606" t="s">
        <v>99</v>
      </c>
      <c r="D12" s="606" t="s">
        <v>99</v>
      </c>
      <c r="E12" s="606" t="s">
        <v>99</v>
      </c>
      <c r="F12" s="606" t="s">
        <v>99</v>
      </c>
      <c r="G12" s="606" t="s">
        <v>99</v>
      </c>
      <c r="H12" s="606" t="s">
        <v>99</v>
      </c>
      <c r="I12" s="606" t="s">
        <v>99</v>
      </c>
      <c r="J12" s="606" t="s">
        <v>99</v>
      </c>
      <c r="K12" s="155" t="s">
        <v>84</v>
      </c>
      <c r="L12" s="155" t="s">
        <v>84</v>
      </c>
      <c r="M12" s="155" t="s">
        <v>84</v>
      </c>
      <c r="N12" s="155" t="s">
        <v>88</v>
      </c>
      <c r="O12" s="155" t="s">
        <v>872</v>
      </c>
      <c r="P12" s="155" t="s">
        <v>873</v>
      </c>
      <c r="Q12" s="687" t="s">
        <v>873</v>
      </c>
      <c r="R12" s="687" t="s">
        <v>873</v>
      </c>
      <c r="S12" s="155" t="s">
        <v>874</v>
      </c>
      <c r="T12" s="155" t="s">
        <v>874</v>
      </c>
      <c r="U12" s="155" t="s">
        <v>874</v>
      </c>
      <c r="V12" s="155" t="s">
        <v>874</v>
      </c>
      <c r="W12" s="155" t="s">
        <v>874</v>
      </c>
      <c r="X12" s="155" t="s">
        <v>874</v>
      </c>
      <c r="Y12" s="155" t="s">
        <v>874</v>
      </c>
      <c r="Z12" s="155" t="s">
        <v>874</v>
      </c>
      <c r="AA12" s="155" t="s">
        <v>874</v>
      </c>
      <c r="AB12" s="155" t="s">
        <v>874</v>
      </c>
      <c r="AC12" s="155" t="s">
        <v>875</v>
      </c>
      <c r="AD12" s="155" t="s">
        <v>875</v>
      </c>
      <c r="AE12" s="155" t="s">
        <v>876</v>
      </c>
      <c r="AF12" s="155" t="s">
        <v>103</v>
      </c>
      <c r="AG12" s="988"/>
    </row>
    <row r="13" spans="2:35" ht="15.75" customHeight="1">
      <c r="B13" s="114" t="s">
        <v>877</v>
      </c>
      <c r="C13" s="116" t="s">
        <v>878</v>
      </c>
      <c r="D13" s="116" t="s">
        <v>879</v>
      </c>
      <c r="E13" s="116" t="s">
        <v>880</v>
      </c>
      <c r="F13" s="116" t="s">
        <v>881</v>
      </c>
      <c r="G13" s="116" t="s">
        <v>882</v>
      </c>
      <c r="H13" s="116" t="s">
        <v>883</v>
      </c>
      <c r="I13" s="117" t="s">
        <v>884</v>
      </c>
      <c r="J13" s="116" t="s">
        <v>885</v>
      </c>
      <c r="K13" s="116" t="s">
        <v>886</v>
      </c>
      <c r="L13" s="116" t="s">
        <v>887</v>
      </c>
      <c r="M13" s="116" t="s">
        <v>888</v>
      </c>
      <c r="N13" s="116" t="s">
        <v>889</v>
      </c>
      <c r="O13" s="116" t="s">
        <v>890</v>
      </c>
      <c r="P13" s="116" t="s">
        <v>891</v>
      </c>
      <c r="Q13" s="116" t="s">
        <v>892</v>
      </c>
      <c r="R13" s="116" t="s">
        <v>893</v>
      </c>
      <c r="S13" s="116" t="s">
        <v>894</v>
      </c>
      <c r="T13" s="116" t="s">
        <v>895</v>
      </c>
      <c r="U13" s="116" t="s">
        <v>896</v>
      </c>
      <c r="V13" s="116" t="s">
        <v>897</v>
      </c>
      <c r="W13" s="116" t="s">
        <v>898</v>
      </c>
      <c r="X13" s="116" t="s">
        <v>899</v>
      </c>
      <c r="Y13" s="116" t="s">
        <v>900</v>
      </c>
      <c r="Z13" s="116" t="s">
        <v>901</v>
      </c>
      <c r="AA13" s="116" t="s">
        <v>902</v>
      </c>
      <c r="AB13" s="116" t="s">
        <v>903</v>
      </c>
      <c r="AC13" s="116" t="s">
        <v>904</v>
      </c>
      <c r="AD13" s="116" t="s">
        <v>905</v>
      </c>
      <c r="AE13" s="116" t="s">
        <v>906</v>
      </c>
      <c r="AF13" s="118" t="s">
        <v>907</v>
      </c>
    </row>
    <row r="14" spans="2:35" ht="15.75" customHeight="1">
      <c r="B14" s="114" t="s">
        <v>908</v>
      </c>
      <c r="C14" s="119" t="s">
        <v>909</v>
      </c>
      <c r="D14" s="119" t="s">
        <v>910</v>
      </c>
      <c r="E14" s="119" t="s">
        <v>911</v>
      </c>
      <c r="F14" s="119" t="s">
        <v>912</v>
      </c>
      <c r="G14" s="119" t="s">
        <v>913</v>
      </c>
      <c r="H14" s="119" t="s">
        <v>914</v>
      </c>
      <c r="I14" s="119" t="s">
        <v>915</v>
      </c>
      <c r="J14" s="119" t="s">
        <v>916</v>
      </c>
      <c r="K14" s="119" t="s">
        <v>917</v>
      </c>
      <c r="L14" s="119" t="s">
        <v>918</v>
      </c>
      <c r="M14" s="119" t="s">
        <v>919</v>
      </c>
      <c r="N14" s="119" t="s">
        <v>920</v>
      </c>
      <c r="O14" s="119" t="s">
        <v>921</v>
      </c>
      <c r="P14" s="119" t="s">
        <v>922</v>
      </c>
      <c r="Q14" s="119" t="s">
        <v>923</v>
      </c>
      <c r="R14" s="119" t="s">
        <v>924</v>
      </c>
      <c r="S14" s="119" t="s">
        <v>925</v>
      </c>
      <c r="T14" s="119" t="s">
        <v>926</v>
      </c>
      <c r="U14" s="119" t="s">
        <v>927</v>
      </c>
      <c r="V14" s="119" t="s">
        <v>928</v>
      </c>
      <c r="W14" s="119" t="s">
        <v>929</v>
      </c>
      <c r="X14" s="119" t="s">
        <v>930</v>
      </c>
      <c r="Y14" s="119" t="s">
        <v>931</v>
      </c>
      <c r="Z14" s="119" t="s">
        <v>932</v>
      </c>
      <c r="AA14" s="119" t="s">
        <v>933</v>
      </c>
      <c r="AB14" s="116" t="s">
        <v>934</v>
      </c>
      <c r="AC14" s="119" t="s">
        <v>935</v>
      </c>
      <c r="AD14" s="119" t="s">
        <v>936</v>
      </c>
      <c r="AE14" s="119" t="s">
        <v>937</v>
      </c>
      <c r="AF14" s="118" t="s">
        <v>938</v>
      </c>
    </row>
    <row r="15" spans="2:35" ht="15.75" customHeight="1">
      <c r="B15" s="114" t="s">
        <v>939</v>
      </c>
      <c r="C15" s="116" t="s">
        <v>940</v>
      </c>
      <c r="D15" s="116" t="s">
        <v>940</v>
      </c>
      <c r="E15" s="116" t="s">
        <v>940</v>
      </c>
      <c r="F15" s="116" t="s">
        <v>940</v>
      </c>
      <c r="G15" s="116" t="s">
        <v>940</v>
      </c>
      <c r="H15" s="116" t="s">
        <v>940</v>
      </c>
      <c r="I15" s="116" t="s">
        <v>940</v>
      </c>
      <c r="J15" s="116" t="s">
        <v>940</v>
      </c>
      <c r="K15" s="116" t="s">
        <v>941</v>
      </c>
      <c r="L15" s="116" t="s">
        <v>941</v>
      </c>
      <c r="M15" s="116" t="s">
        <v>941</v>
      </c>
      <c r="N15" s="116" t="s">
        <v>942</v>
      </c>
      <c r="O15" s="116" t="s">
        <v>940</v>
      </c>
      <c r="P15" s="116" t="s">
        <v>940</v>
      </c>
      <c r="Q15" s="116" t="s">
        <v>940</v>
      </c>
      <c r="R15" s="116" t="s">
        <v>940</v>
      </c>
      <c r="S15" s="116" t="s">
        <v>940</v>
      </c>
      <c r="T15" s="116" t="s">
        <v>940</v>
      </c>
      <c r="U15" s="116" t="s">
        <v>940</v>
      </c>
      <c r="V15" s="116" t="s">
        <v>940</v>
      </c>
      <c r="W15" s="116" t="s">
        <v>940</v>
      </c>
      <c r="X15" s="116" t="s">
        <v>940</v>
      </c>
      <c r="Y15" s="116" t="s">
        <v>940</v>
      </c>
      <c r="Z15" s="116" t="s">
        <v>940</v>
      </c>
      <c r="AA15" s="116" t="s">
        <v>940</v>
      </c>
      <c r="AB15" s="116" t="s">
        <v>940</v>
      </c>
      <c r="AC15" s="116" t="s">
        <v>940</v>
      </c>
      <c r="AD15" s="116" t="s">
        <v>940</v>
      </c>
      <c r="AE15" s="116" t="s">
        <v>941</v>
      </c>
      <c r="AF15" s="118" t="s">
        <v>941</v>
      </c>
    </row>
    <row r="16" spans="2:35" ht="15.75" customHeight="1">
      <c r="B16" s="114" t="s">
        <v>943</v>
      </c>
      <c r="C16" s="116" t="s">
        <v>944</v>
      </c>
      <c r="D16" s="116" t="s">
        <v>86</v>
      </c>
      <c r="E16" s="116" t="s">
        <v>86</v>
      </c>
      <c r="F16" s="116" t="s">
        <v>86</v>
      </c>
      <c r="G16" s="116" t="s">
        <v>86</v>
      </c>
      <c r="H16" s="116" t="s">
        <v>86</v>
      </c>
      <c r="I16" s="116" t="s">
        <v>86</v>
      </c>
      <c r="J16" s="116" t="s">
        <v>86</v>
      </c>
      <c r="K16" s="116" t="s">
        <v>945</v>
      </c>
      <c r="L16" s="116" t="s">
        <v>945</v>
      </c>
      <c r="M16" s="116" t="s">
        <v>86</v>
      </c>
      <c r="N16" s="116" t="s">
        <v>945</v>
      </c>
      <c r="O16" s="116" t="s">
        <v>86</v>
      </c>
      <c r="P16" s="116" t="s">
        <v>86</v>
      </c>
      <c r="Q16" s="116" t="s">
        <v>944</v>
      </c>
      <c r="R16" s="116" t="s">
        <v>945</v>
      </c>
      <c r="S16" s="116" t="s">
        <v>945</v>
      </c>
      <c r="T16" s="116" t="s">
        <v>945</v>
      </c>
      <c r="U16" s="116" t="s">
        <v>945</v>
      </c>
      <c r="V16" s="116" t="s">
        <v>945</v>
      </c>
      <c r="W16" s="116" t="s">
        <v>945</v>
      </c>
      <c r="X16" s="116" t="s">
        <v>945</v>
      </c>
      <c r="Y16" s="116" t="s">
        <v>86</v>
      </c>
      <c r="Z16" s="116" t="s">
        <v>86</v>
      </c>
      <c r="AA16" s="116" t="s">
        <v>86</v>
      </c>
      <c r="AB16" s="116" t="s">
        <v>86</v>
      </c>
      <c r="AC16" s="116" t="s">
        <v>86</v>
      </c>
      <c r="AD16" s="116" t="s">
        <v>86</v>
      </c>
      <c r="AE16" s="116" t="s">
        <v>86</v>
      </c>
      <c r="AF16" s="118" t="s">
        <v>86</v>
      </c>
    </row>
    <row r="17" spans="2:32" ht="15.75" customHeight="1">
      <c r="B17" s="114" t="s">
        <v>946</v>
      </c>
      <c r="C17" s="116" t="s">
        <v>947</v>
      </c>
      <c r="D17" s="116" t="s">
        <v>948</v>
      </c>
      <c r="E17" s="116" t="s">
        <v>949</v>
      </c>
      <c r="F17" s="116" t="s">
        <v>950</v>
      </c>
      <c r="G17" s="116">
        <v>1997</v>
      </c>
      <c r="H17" s="116" t="s">
        <v>951</v>
      </c>
      <c r="I17" s="116">
        <v>2020</v>
      </c>
      <c r="J17" s="116" t="s">
        <v>952</v>
      </c>
      <c r="K17" s="116" t="s">
        <v>953</v>
      </c>
      <c r="L17" s="116" t="s">
        <v>950</v>
      </c>
      <c r="M17" s="116" t="s">
        <v>954</v>
      </c>
      <c r="N17" s="116">
        <v>2008</v>
      </c>
      <c r="O17" s="116" t="s">
        <v>955</v>
      </c>
      <c r="P17" s="116" t="s">
        <v>950</v>
      </c>
      <c r="Q17" s="116" t="s">
        <v>956</v>
      </c>
      <c r="R17" s="116">
        <v>1976</v>
      </c>
      <c r="S17" s="116" t="s">
        <v>957</v>
      </c>
      <c r="T17" s="116" t="s">
        <v>958</v>
      </c>
      <c r="U17" s="116" t="s">
        <v>958</v>
      </c>
      <c r="V17" s="116" t="s">
        <v>959</v>
      </c>
      <c r="W17" s="116" t="s">
        <v>960</v>
      </c>
      <c r="X17" s="116">
        <v>2008</v>
      </c>
      <c r="Y17" s="116" t="s">
        <v>961</v>
      </c>
      <c r="Z17" s="116">
        <v>2022</v>
      </c>
      <c r="AA17" s="116">
        <v>2012</v>
      </c>
      <c r="AB17" s="116" t="s">
        <v>962</v>
      </c>
      <c r="AC17" s="116" t="s">
        <v>963</v>
      </c>
      <c r="AD17" s="116" t="s">
        <v>963</v>
      </c>
      <c r="AE17" s="116" t="s">
        <v>964</v>
      </c>
      <c r="AF17" s="118" t="s">
        <v>961</v>
      </c>
    </row>
    <row r="18" spans="2:32" ht="24">
      <c r="B18" s="114" t="s">
        <v>965</v>
      </c>
      <c r="C18" s="116" t="s">
        <v>966</v>
      </c>
      <c r="D18" s="116" t="s">
        <v>966</v>
      </c>
      <c r="E18" s="116" t="s">
        <v>966</v>
      </c>
      <c r="F18" s="116" t="s">
        <v>966</v>
      </c>
      <c r="G18" s="116" t="s">
        <v>966</v>
      </c>
      <c r="H18" s="116" t="s">
        <v>966</v>
      </c>
      <c r="I18" s="116" t="s">
        <v>966</v>
      </c>
      <c r="J18" s="116" t="s">
        <v>966</v>
      </c>
      <c r="K18" s="116" t="s">
        <v>966</v>
      </c>
      <c r="L18" s="116" t="s">
        <v>966</v>
      </c>
      <c r="M18" s="116" t="s">
        <v>966</v>
      </c>
      <c r="N18" s="116" t="s">
        <v>967</v>
      </c>
      <c r="O18" s="116" t="s">
        <v>966</v>
      </c>
      <c r="P18" s="116" t="s">
        <v>966</v>
      </c>
      <c r="Q18" s="116" t="s">
        <v>966</v>
      </c>
      <c r="R18" s="116" t="s">
        <v>966</v>
      </c>
      <c r="S18" s="116" t="s">
        <v>966</v>
      </c>
      <c r="T18" s="116" t="s">
        <v>967</v>
      </c>
      <c r="U18" s="116" t="s">
        <v>966</v>
      </c>
      <c r="V18" s="116" t="s">
        <v>967</v>
      </c>
      <c r="W18" s="116" t="s">
        <v>967</v>
      </c>
      <c r="X18" s="116" t="s">
        <v>966</v>
      </c>
      <c r="Y18" s="116" t="s">
        <v>966</v>
      </c>
      <c r="Z18" s="118" t="s">
        <v>966</v>
      </c>
      <c r="AA18" s="116" t="s">
        <v>966</v>
      </c>
      <c r="AB18" s="116" t="s">
        <v>966</v>
      </c>
      <c r="AC18" s="116" t="s">
        <v>966</v>
      </c>
      <c r="AD18" s="116" t="s">
        <v>966</v>
      </c>
      <c r="AE18" s="116" t="s">
        <v>966</v>
      </c>
      <c r="AF18" s="118" t="s">
        <v>966</v>
      </c>
    </row>
    <row r="19" spans="2:32" ht="18" customHeight="1">
      <c r="B19" s="114" t="s">
        <v>968</v>
      </c>
      <c r="C19" s="116" t="s">
        <v>576</v>
      </c>
      <c r="D19" s="116" t="s">
        <v>576</v>
      </c>
      <c r="E19" s="116" t="s">
        <v>969</v>
      </c>
      <c r="F19" s="116" t="s">
        <v>970</v>
      </c>
      <c r="G19" s="116" t="s">
        <v>970</v>
      </c>
      <c r="H19" s="116" t="s">
        <v>585</v>
      </c>
      <c r="I19" s="116" t="s">
        <v>585</v>
      </c>
      <c r="J19" s="116" t="s">
        <v>585</v>
      </c>
      <c r="K19" s="116" t="s">
        <v>971</v>
      </c>
      <c r="L19" s="116" t="s">
        <v>576</v>
      </c>
      <c r="M19" s="116" t="s">
        <v>576</v>
      </c>
      <c r="N19" s="116" t="s">
        <v>576</v>
      </c>
      <c r="O19" s="116" t="s">
        <v>576</v>
      </c>
      <c r="P19" s="116" t="s">
        <v>733</v>
      </c>
      <c r="Q19" s="116" t="s">
        <v>576</v>
      </c>
      <c r="R19" s="116" t="s">
        <v>576</v>
      </c>
      <c r="S19" s="116" t="s">
        <v>585</v>
      </c>
      <c r="T19" s="116" t="s">
        <v>972</v>
      </c>
      <c r="U19" s="116" t="s">
        <v>585</v>
      </c>
      <c r="V19" s="116" t="s">
        <v>973</v>
      </c>
      <c r="W19" s="116" t="s">
        <v>974</v>
      </c>
      <c r="X19" s="116" t="s">
        <v>585</v>
      </c>
      <c r="Y19" s="116" t="s">
        <v>975</v>
      </c>
      <c r="Z19" s="116" t="s">
        <v>975</v>
      </c>
      <c r="AA19" s="116" t="s">
        <v>973</v>
      </c>
      <c r="AB19" s="116" t="s">
        <v>976</v>
      </c>
      <c r="AC19" s="116" t="s">
        <v>585</v>
      </c>
      <c r="AD19" s="116" t="s">
        <v>585</v>
      </c>
      <c r="AE19" s="116" t="s">
        <v>733</v>
      </c>
      <c r="AF19" s="118" t="s">
        <v>733</v>
      </c>
    </row>
    <row r="20" spans="2:32" ht="24">
      <c r="B20" s="114" t="s">
        <v>977</v>
      </c>
      <c r="C20" s="118">
        <v>20</v>
      </c>
      <c r="D20" s="118">
        <v>55.5</v>
      </c>
      <c r="E20" s="118">
        <v>59</v>
      </c>
      <c r="F20" s="118">
        <v>51</v>
      </c>
      <c r="G20" s="118">
        <v>55</v>
      </c>
      <c r="H20" s="118">
        <v>7</v>
      </c>
      <c r="I20" s="118">
        <v>12</v>
      </c>
      <c r="J20" s="118">
        <v>8</v>
      </c>
      <c r="K20" s="116">
        <v>18.600000000000001</v>
      </c>
      <c r="L20" s="116">
        <v>17</v>
      </c>
      <c r="M20" s="116">
        <v>10</v>
      </c>
      <c r="N20" s="116">
        <v>34</v>
      </c>
      <c r="O20" s="676">
        <v>7.0170000000000003</v>
      </c>
      <c r="P20" s="118">
        <v>0</v>
      </c>
      <c r="Q20" s="118">
        <v>10</v>
      </c>
      <c r="R20" s="118">
        <v>1</v>
      </c>
      <c r="S20" s="116">
        <v>12</v>
      </c>
      <c r="T20" s="116">
        <v>10</v>
      </c>
      <c r="U20" s="116">
        <v>13</v>
      </c>
      <c r="V20" s="116">
        <v>8</v>
      </c>
      <c r="W20" s="116">
        <v>12</v>
      </c>
      <c r="X20" s="116">
        <v>15</v>
      </c>
      <c r="Y20" s="116">
        <v>15</v>
      </c>
      <c r="Z20" s="116">
        <v>15</v>
      </c>
      <c r="AA20" s="116">
        <v>12</v>
      </c>
      <c r="AB20" s="116">
        <v>13</v>
      </c>
      <c r="AC20" s="116">
        <v>5</v>
      </c>
      <c r="AD20" s="116">
        <v>4</v>
      </c>
      <c r="AE20" s="118">
        <v>75</v>
      </c>
      <c r="AF20" s="118">
        <v>27</v>
      </c>
    </row>
    <row r="21" spans="2:32" ht="24">
      <c r="B21" s="114" t="s">
        <v>978</v>
      </c>
      <c r="C21" s="118">
        <v>10</v>
      </c>
      <c r="D21" s="118">
        <v>13</v>
      </c>
      <c r="E21" s="118">
        <v>35</v>
      </c>
      <c r="F21" s="118">
        <v>20</v>
      </c>
      <c r="G21" s="118">
        <v>85</v>
      </c>
      <c r="H21" s="118">
        <v>0.22</v>
      </c>
      <c r="I21" s="118">
        <v>0.19</v>
      </c>
      <c r="J21" s="118">
        <v>0.18</v>
      </c>
      <c r="K21" s="116">
        <v>6.3</v>
      </c>
      <c r="L21" s="116">
        <v>7</v>
      </c>
      <c r="M21" s="118">
        <v>3</v>
      </c>
      <c r="N21" s="116">
        <v>11</v>
      </c>
      <c r="O21" s="118">
        <v>0.42399999999999999</v>
      </c>
      <c r="P21" s="118">
        <v>1.47</v>
      </c>
      <c r="Q21" s="118">
        <v>0.36199999999999999</v>
      </c>
      <c r="R21" s="118">
        <v>6.0000000000000001E-3</v>
      </c>
      <c r="S21" s="116">
        <v>5</v>
      </c>
      <c r="T21" s="116">
        <v>1</v>
      </c>
      <c r="U21" s="116">
        <v>10.5</v>
      </c>
      <c r="V21" s="116">
        <v>6</v>
      </c>
      <c r="W21" s="116">
        <v>4</v>
      </c>
      <c r="X21" s="116">
        <v>9.4149999999999991</v>
      </c>
      <c r="Y21" s="116">
        <v>9.9580000000000002</v>
      </c>
      <c r="Z21" s="116">
        <v>0.77400000000000002</v>
      </c>
      <c r="AA21" s="116">
        <v>5.4749999999999996</v>
      </c>
      <c r="AB21" s="116">
        <v>6.1749999999999998</v>
      </c>
      <c r="AC21" s="116">
        <v>7.0000000000000007E-2</v>
      </c>
      <c r="AD21" s="116">
        <v>0.1</v>
      </c>
      <c r="AE21" s="118">
        <v>23.44</v>
      </c>
      <c r="AF21" s="118">
        <v>1</v>
      </c>
    </row>
    <row r="22" spans="2:32" ht="36">
      <c r="B22" s="114" t="s">
        <v>979</v>
      </c>
      <c r="C22" s="118">
        <v>10</v>
      </c>
      <c r="D22" s="118">
        <v>13</v>
      </c>
      <c r="E22" s="118">
        <v>48</v>
      </c>
      <c r="F22" s="118">
        <v>38</v>
      </c>
      <c r="G22" s="118">
        <v>105</v>
      </c>
      <c r="H22" s="118">
        <v>0.22</v>
      </c>
      <c r="I22" s="118">
        <v>0.39</v>
      </c>
      <c r="J22" s="118">
        <v>0.18</v>
      </c>
      <c r="K22" s="116">
        <v>6.3</v>
      </c>
      <c r="L22" s="116">
        <v>7</v>
      </c>
      <c r="M22" s="118">
        <v>5</v>
      </c>
      <c r="N22" s="116">
        <v>11</v>
      </c>
      <c r="O22" s="118">
        <v>1.2999999999999999E-2</v>
      </c>
      <c r="P22" s="118">
        <v>1.36</v>
      </c>
      <c r="Q22" s="118">
        <v>0.36199999999999999</v>
      </c>
      <c r="R22" s="118">
        <v>0</v>
      </c>
      <c r="S22" s="116">
        <v>5</v>
      </c>
      <c r="T22" s="116">
        <v>1</v>
      </c>
      <c r="U22" s="116">
        <v>10.5</v>
      </c>
      <c r="V22" s="116">
        <v>6</v>
      </c>
      <c r="W22" s="116">
        <v>4</v>
      </c>
      <c r="X22" s="116">
        <v>12</v>
      </c>
      <c r="Y22" s="116">
        <v>14</v>
      </c>
      <c r="Z22" s="116">
        <v>12.5</v>
      </c>
      <c r="AA22" s="116">
        <v>7</v>
      </c>
      <c r="AB22" s="116">
        <v>10.7</v>
      </c>
      <c r="AC22" s="116">
        <v>7.0000000000000007E-2</v>
      </c>
      <c r="AD22" s="116">
        <v>0.1</v>
      </c>
      <c r="AE22" s="118">
        <v>27.37</v>
      </c>
      <c r="AF22" s="118">
        <v>2.1</v>
      </c>
    </row>
    <row r="23" spans="2:32" ht="24">
      <c r="B23" s="114" t="s">
        <v>980</v>
      </c>
      <c r="C23" s="120" t="s">
        <v>981</v>
      </c>
      <c r="D23" s="120" t="s">
        <v>981</v>
      </c>
      <c r="E23" s="120" t="s">
        <v>981</v>
      </c>
      <c r="F23" s="120" t="s">
        <v>981</v>
      </c>
      <c r="G23" s="120" t="s">
        <v>981</v>
      </c>
      <c r="H23" s="120" t="s">
        <v>981</v>
      </c>
      <c r="I23" s="120" t="s">
        <v>981</v>
      </c>
      <c r="J23" s="120" t="s">
        <v>981</v>
      </c>
      <c r="K23" s="677" t="s">
        <v>982</v>
      </c>
      <c r="L23" s="677" t="s">
        <v>982</v>
      </c>
      <c r="M23" s="677" t="s">
        <v>982</v>
      </c>
      <c r="N23" s="116" t="s">
        <v>981</v>
      </c>
      <c r="O23" s="678" t="s">
        <v>983</v>
      </c>
      <c r="P23" s="678" t="s">
        <v>983</v>
      </c>
      <c r="Q23" s="116" t="s">
        <v>87</v>
      </c>
      <c r="R23" s="116" t="s">
        <v>87</v>
      </c>
      <c r="S23" s="119" t="s">
        <v>984</v>
      </c>
      <c r="T23" s="119" t="s">
        <v>984</v>
      </c>
      <c r="U23" s="119" t="s">
        <v>984</v>
      </c>
      <c r="V23" s="116" t="s">
        <v>985</v>
      </c>
      <c r="W23" s="119" t="s">
        <v>984</v>
      </c>
      <c r="X23" s="119" t="s">
        <v>984</v>
      </c>
      <c r="Y23" s="119" t="s">
        <v>984</v>
      </c>
      <c r="Z23" s="119" t="s">
        <v>984</v>
      </c>
      <c r="AA23" s="119" t="s">
        <v>984</v>
      </c>
      <c r="AB23" s="119" t="s">
        <v>984</v>
      </c>
      <c r="AC23" s="116" t="s">
        <v>984</v>
      </c>
      <c r="AD23" s="116" t="s">
        <v>984</v>
      </c>
      <c r="AE23" s="116" t="s">
        <v>986</v>
      </c>
      <c r="AF23" s="121" t="s">
        <v>987</v>
      </c>
    </row>
    <row r="24" spans="2:32" ht="48">
      <c r="B24" s="114" t="s">
        <v>988</v>
      </c>
      <c r="C24" s="116" t="s">
        <v>966</v>
      </c>
      <c r="D24" s="116" t="s">
        <v>966</v>
      </c>
      <c r="E24" s="116" t="s">
        <v>966</v>
      </c>
      <c r="F24" s="116" t="s">
        <v>966</v>
      </c>
      <c r="G24" s="116" t="s">
        <v>966</v>
      </c>
      <c r="H24" s="116" t="s">
        <v>966</v>
      </c>
      <c r="I24" s="116" t="s">
        <v>966</v>
      </c>
      <c r="J24" s="116" t="s">
        <v>966</v>
      </c>
      <c r="K24" s="116" t="s">
        <v>966</v>
      </c>
      <c r="L24" s="116" t="s">
        <v>966</v>
      </c>
      <c r="M24" s="116" t="s">
        <v>966</v>
      </c>
      <c r="N24" s="116" t="s">
        <v>966</v>
      </c>
      <c r="O24" s="116" t="s">
        <v>989</v>
      </c>
      <c r="P24" s="116" t="s">
        <v>989</v>
      </c>
      <c r="Q24" s="116" t="s">
        <v>989</v>
      </c>
      <c r="R24" s="116" t="s">
        <v>967</v>
      </c>
      <c r="S24" s="116" t="s">
        <v>966</v>
      </c>
      <c r="T24" s="116" t="s">
        <v>989</v>
      </c>
      <c r="U24" s="116" t="s">
        <v>966</v>
      </c>
      <c r="V24" s="116" t="s">
        <v>989</v>
      </c>
      <c r="W24" s="116" t="s">
        <v>989</v>
      </c>
      <c r="X24" s="116" t="s">
        <v>966</v>
      </c>
      <c r="Y24" s="116" t="s">
        <v>966</v>
      </c>
      <c r="Z24" s="116" t="s">
        <v>966</v>
      </c>
      <c r="AA24" s="116" t="s">
        <v>966</v>
      </c>
      <c r="AB24" s="116" t="s">
        <v>966</v>
      </c>
      <c r="AC24" s="116" t="s">
        <v>966</v>
      </c>
      <c r="AD24" s="116" t="s">
        <v>966</v>
      </c>
      <c r="AE24" s="116" t="s">
        <v>989</v>
      </c>
      <c r="AF24" s="118" t="s">
        <v>966</v>
      </c>
    </row>
    <row r="25" spans="2:32" ht="36">
      <c r="B25" s="114" t="s">
        <v>990</v>
      </c>
      <c r="C25" s="118" t="s">
        <v>991</v>
      </c>
      <c r="D25" s="116" t="s">
        <v>992</v>
      </c>
      <c r="E25" s="116" t="s">
        <v>992</v>
      </c>
      <c r="F25" s="116" t="s">
        <v>992</v>
      </c>
      <c r="G25" s="116" t="s">
        <v>992</v>
      </c>
      <c r="H25" s="116" t="s">
        <v>993</v>
      </c>
      <c r="I25" s="116" t="s">
        <v>993</v>
      </c>
      <c r="J25" s="116" t="s">
        <v>993</v>
      </c>
      <c r="K25" s="116" t="s">
        <v>994</v>
      </c>
      <c r="L25" s="116" t="s">
        <v>995</v>
      </c>
      <c r="M25" s="116" t="s">
        <v>995</v>
      </c>
      <c r="N25" s="123" t="s">
        <v>996</v>
      </c>
      <c r="O25" s="116" t="s">
        <v>991</v>
      </c>
      <c r="P25" s="116" t="s">
        <v>991</v>
      </c>
      <c r="Q25" s="116" t="s">
        <v>824</v>
      </c>
      <c r="R25" s="116" t="s">
        <v>824</v>
      </c>
      <c r="S25" s="116" t="s">
        <v>997</v>
      </c>
      <c r="T25" s="116" t="s">
        <v>997</v>
      </c>
      <c r="U25" s="116" t="s">
        <v>997</v>
      </c>
      <c r="V25" s="116" t="s">
        <v>998</v>
      </c>
      <c r="W25" s="116" t="s">
        <v>997</v>
      </c>
      <c r="X25" s="116" t="s">
        <v>995</v>
      </c>
      <c r="Y25" s="116" t="s">
        <v>995</v>
      </c>
      <c r="Z25" s="116" t="s">
        <v>995</v>
      </c>
      <c r="AA25" s="116" t="s">
        <v>997</v>
      </c>
      <c r="AB25" s="116" t="s">
        <v>995</v>
      </c>
      <c r="AC25" s="116" t="s">
        <v>999</v>
      </c>
      <c r="AD25" s="116" t="s">
        <v>999</v>
      </c>
      <c r="AE25" s="116" t="s">
        <v>997</v>
      </c>
      <c r="AF25" s="118" t="s">
        <v>1000</v>
      </c>
    </row>
    <row r="26" spans="2:32" ht="24">
      <c r="B26" s="114" t="s">
        <v>1001</v>
      </c>
      <c r="C26" s="116" t="s">
        <v>1002</v>
      </c>
      <c r="D26" s="116" t="s">
        <v>1002</v>
      </c>
      <c r="E26" s="116" t="s">
        <v>1002</v>
      </c>
      <c r="F26" s="116" t="s">
        <v>1002</v>
      </c>
      <c r="G26" s="116" t="s">
        <v>1002</v>
      </c>
      <c r="H26" s="116" t="s">
        <v>1002</v>
      </c>
      <c r="I26" s="116" t="s">
        <v>1002</v>
      </c>
      <c r="J26" s="116" t="s">
        <v>1002</v>
      </c>
      <c r="K26" s="116" t="s">
        <v>1002</v>
      </c>
      <c r="L26" s="116" t="s">
        <v>1002</v>
      </c>
      <c r="M26" s="116" t="s">
        <v>1002</v>
      </c>
      <c r="N26" s="116" t="s">
        <v>1002</v>
      </c>
      <c r="O26" s="116" t="s">
        <v>1002</v>
      </c>
      <c r="P26" s="116" t="s">
        <v>1002</v>
      </c>
      <c r="Q26" s="116" t="s">
        <v>1002</v>
      </c>
      <c r="R26" s="116" t="s">
        <v>1002</v>
      </c>
      <c r="S26" s="116" t="s">
        <v>1002</v>
      </c>
      <c r="T26" s="116" t="s">
        <v>1002</v>
      </c>
      <c r="U26" s="116" t="s">
        <v>1002</v>
      </c>
      <c r="V26" s="116" t="s">
        <v>1002</v>
      </c>
      <c r="W26" s="116" t="s">
        <v>1002</v>
      </c>
      <c r="X26" s="116" t="s">
        <v>1002</v>
      </c>
      <c r="Y26" s="116" t="s">
        <v>1002</v>
      </c>
      <c r="Z26" s="116" t="s">
        <v>1002</v>
      </c>
      <c r="AA26" s="116" t="s">
        <v>1002</v>
      </c>
      <c r="AB26" s="116" t="s">
        <v>1002</v>
      </c>
      <c r="AC26" s="116" t="s">
        <v>1003</v>
      </c>
      <c r="AD26" s="116" t="s">
        <v>1003</v>
      </c>
      <c r="AE26" s="116" t="s">
        <v>1002</v>
      </c>
      <c r="AF26" s="281" t="s">
        <v>1004</v>
      </c>
    </row>
    <row r="27" spans="2:32" ht="60">
      <c r="B27" s="114" t="s">
        <v>1005</v>
      </c>
      <c r="C27" s="116" t="s">
        <v>967</v>
      </c>
      <c r="D27" s="116" t="s">
        <v>967</v>
      </c>
      <c r="E27" s="116" t="s">
        <v>967</v>
      </c>
      <c r="F27" s="116" t="s">
        <v>967</v>
      </c>
      <c r="G27" s="116" t="s">
        <v>967</v>
      </c>
      <c r="H27" s="116" t="s">
        <v>967</v>
      </c>
      <c r="I27" s="116" t="s">
        <v>967</v>
      </c>
      <c r="J27" s="116" t="s">
        <v>967</v>
      </c>
      <c r="K27" s="116" t="s">
        <v>967</v>
      </c>
      <c r="L27" s="116" t="s">
        <v>967</v>
      </c>
      <c r="M27" s="116" t="s">
        <v>967</v>
      </c>
      <c r="N27" s="116" t="s">
        <v>967</v>
      </c>
      <c r="O27" s="116" t="s">
        <v>967</v>
      </c>
      <c r="P27" s="116" t="s">
        <v>967</v>
      </c>
      <c r="Q27" s="116" t="s">
        <v>967</v>
      </c>
      <c r="R27" s="116" t="s">
        <v>967</v>
      </c>
      <c r="S27" s="116" t="s">
        <v>967</v>
      </c>
      <c r="T27" s="116" t="s">
        <v>967</v>
      </c>
      <c r="U27" s="116" t="s">
        <v>967</v>
      </c>
      <c r="V27" s="116" t="s">
        <v>966</v>
      </c>
      <c r="W27" s="116" t="s">
        <v>967</v>
      </c>
      <c r="X27" s="116" t="s">
        <v>967</v>
      </c>
      <c r="Y27" s="116" t="s">
        <v>967</v>
      </c>
      <c r="Z27" s="116" t="s">
        <v>967</v>
      </c>
      <c r="AA27" s="116" t="s">
        <v>967</v>
      </c>
      <c r="AB27" s="116" t="s">
        <v>967</v>
      </c>
      <c r="AC27" s="116" t="s">
        <v>967</v>
      </c>
      <c r="AD27" s="116" t="s">
        <v>967</v>
      </c>
      <c r="AE27" s="116" t="s">
        <v>967</v>
      </c>
      <c r="AF27" s="118" t="s">
        <v>967</v>
      </c>
    </row>
    <row r="28" spans="2:32" ht="48">
      <c r="B28" s="114" t="s">
        <v>1006</v>
      </c>
      <c r="C28" s="116" t="s">
        <v>1007</v>
      </c>
      <c r="D28" s="116" t="s">
        <v>1007</v>
      </c>
      <c r="E28" s="116" t="s">
        <v>1007</v>
      </c>
      <c r="F28" s="116" t="s">
        <v>1007</v>
      </c>
      <c r="G28" s="116" t="s">
        <v>1007</v>
      </c>
      <c r="H28" s="116" t="s">
        <v>1007</v>
      </c>
      <c r="I28" s="116" t="s">
        <v>1007</v>
      </c>
      <c r="J28" s="116" t="s">
        <v>1007</v>
      </c>
      <c r="K28" s="116" t="s">
        <v>1007</v>
      </c>
      <c r="L28" s="116" t="s">
        <v>1007</v>
      </c>
      <c r="M28" s="116" t="s">
        <v>1007</v>
      </c>
      <c r="N28" s="116" t="s">
        <v>1007</v>
      </c>
      <c r="O28" s="116" t="s">
        <v>1007</v>
      </c>
      <c r="P28" s="116" t="s">
        <v>1007</v>
      </c>
      <c r="Q28" s="116" t="s">
        <v>1007</v>
      </c>
      <c r="R28" s="116" t="s">
        <v>1007</v>
      </c>
      <c r="S28" s="116" t="s">
        <v>1007</v>
      </c>
      <c r="T28" s="116" t="s">
        <v>1007</v>
      </c>
      <c r="U28" s="116" t="s">
        <v>1007</v>
      </c>
      <c r="V28" s="116" t="s">
        <v>1007</v>
      </c>
      <c r="W28" s="116" t="s">
        <v>1007</v>
      </c>
      <c r="X28" s="116" t="s">
        <v>1007</v>
      </c>
      <c r="Y28" s="116" t="s">
        <v>1007</v>
      </c>
      <c r="Z28" s="116" t="s">
        <v>1007</v>
      </c>
      <c r="AA28" s="116" t="s">
        <v>1007</v>
      </c>
      <c r="AB28" s="116" t="s">
        <v>1007</v>
      </c>
      <c r="AC28" s="116" t="s">
        <v>1007</v>
      </c>
      <c r="AD28" s="116" t="s">
        <v>1007</v>
      </c>
      <c r="AE28" s="116" t="s">
        <v>1008</v>
      </c>
      <c r="AF28" s="118" t="s">
        <v>1007</v>
      </c>
    </row>
    <row r="29" spans="2:32" ht="84">
      <c r="B29" s="114" t="s">
        <v>1009</v>
      </c>
      <c r="C29" s="116" t="s">
        <v>1010</v>
      </c>
      <c r="D29" s="116" t="s">
        <v>1011</v>
      </c>
      <c r="E29" s="116" t="s">
        <v>1011</v>
      </c>
      <c r="F29" s="116" t="s">
        <v>1011</v>
      </c>
      <c r="G29" s="116" t="s">
        <v>1011</v>
      </c>
      <c r="H29" s="116" t="s">
        <v>967</v>
      </c>
      <c r="I29" s="116" t="s">
        <v>1012</v>
      </c>
      <c r="J29" s="116" t="s">
        <v>967</v>
      </c>
      <c r="K29" s="116" t="s">
        <v>1012</v>
      </c>
      <c r="L29" s="116" t="s">
        <v>1012</v>
      </c>
      <c r="M29" s="116" t="s">
        <v>1012</v>
      </c>
      <c r="N29" s="116" t="s">
        <v>1013</v>
      </c>
      <c r="O29" s="116" t="s">
        <v>967</v>
      </c>
      <c r="P29" s="122" t="s">
        <v>1014</v>
      </c>
      <c r="Q29" s="116" t="s">
        <v>591</v>
      </c>
      <c r="R29" s="116" t="s">
        <v>824</v>
      </c>
      <c r="S29" s="116" t="s">
        <v>1013</v>
      </c>
      <c r="T29" s="116" t="s">
        <v>1013</v>
      </c>
      <c r="U29" s="116" t="s">
        <v>1013</v>
      </c>
      <c r="V29" s="116" t="s">
        <v>1013</v>
      </c>
      <c r="W29" s="116" t="s">
        <v>1013</v>
      </c>
      <c r="X29" s="116" t="s">
        <v>1013</v>
      </c>
      <c r="Y29" s="116" t="s">
        <v>1013</v>
      </c>
      <c r="Z29" s="116" t="s">
        <v>1015</v>
      </c>
      <c r="AA29" s="116" t="s">
        <v>1011</v>
      </c>
      <c r="AB29" s="116" t="s">
        <v>1013</v>
      </c>
      <c r="AC29" s="116" t="s">
        <v>967</v>
      </c>
      <c r="AD29" s="116" t="s">
        <v>967</v>
      </c>
      <c r="AE29" s="116" t="s">
        <v>1016</v>
      </c>
      <c r="AF29" s="118" t="s">
        <v>1016</v>
      </c>
    </row>
    <row r="30" spans="2:32" ht="36">
      <c r="B30" s="114" t="s">
        <v>1017</v>
      </c>
      <c r="C30" s="116" t="s">
        <v>2316</v>
      </c>
      <c r="D30" s="116" t="s">
        <v>2316</v>
      </c>
      <c r="E30" s="116" t="s">
        <v>2316</v>
      </c>
      <c r="F30" s="116" t="s">
        <v>2316</v>
      </c>
      <c r="G30" s="116" t="s">
        <v>2316</v>
      </c>
      <c r="H30" s="116" t="s">
        <v>2316</v>
      </c>
      <c r="I30" s="116" t="s">
        <v>2316</v>
      </c>
      <c r="J30" s="116" t="s">
        <v>2316</v>
      </c>
      <c r="K30" s="116" t="s">
        <v>2316</v>
      </c>
      <c r="L30" s="116" t="s">
        <v>2316</v>
      </c>
      <c r="M30" s="116" t="s">
        <v>2316</v>
      </c>
      <c r="N30" s="116" t="s">
        <v>2316</v>
      </c>
      <c r="O30" s="116" t="s">
        <v>2317</v>
      </c>
      <c r="P30" s="116" t="s">
        <v>2317</v>
      </c>
      <c r="Q30" s="116" t="s">
        <v>2317</v>
      </c>
      <c r="R30" s="116" t="s">
        <v>2317</v>
      </c>
      <c r="S30" s="116" t="s">
        <v>2316</v>
      </c>
      <c r="T30" s="116" t="s">
        <v>2316</v>
      </c>
      <c r="U30" s="116" t="s">
        <v>2316</v>
      </c>
      <c r="V30" s="116" t="s">
        <v>2316</v>
      </c>
      <c r="W30" s="116" t="s">
        <v>2316</v>
      </c>
      <c r="X30" s="116" t="s">
        <v>2316</v>
      </c>
      <c r="Y30" s="116" t="s">
        <v>2316</v>
      </c>
      <c r="Z30" s="116" t="s">
        <v>2316</v>
      </c>
      <c r="AA30" s="116" t="s">
        <v>2316</v>
      </c>
      <c r="AB30" s="116" t="s">
        <v>2316</v>
      </c>
      <c r="AC30" s="116" t="s">
        <v>2316</v>
      </c>
      <c r="AD30" s="116" t="s">
        <v>2316</v>
      </c>
      <c r="AE30" s="116" t="s">
        <v>2316</v>
      </c>
      <c r="AF30" s="123" t="s">
        <v>2316</v>
      </c>
    </row>
    <row r="31" spans="2:32" ht="60">
      <c r="B31" s="114" t="s">
        <v>1018</v>
      </c>
      <c r="C31" s="116" t="s">
        <v>966</v>
      </c>
      <c r="D31" s="116" t="s">
        <v>966</v>
      </c>
      <c r="E31" s="116" t="s">
        <v>966</v>
      </c>
      <c r="F31" s="116" t="s">
        <v>966</v>
      </c>
      <c r="G31" s="116" t="s">
        <v>966</v>
      </c>
      <c r="H31" s="116" t="s">
        <v>966</v>
      </c>
      <c r="I31" s="116" t="s">
        <v>966</v>
      </c>
      <c r="J31" s="116" t="s">
        <v>966</v>
      </c>
      <c r="K31" s="116" t="s">
        <v>967</v>
      </c>
      <c r="L31" s="116" t="s">
        <v>967</v>
      </c>
      <c r="M31" s="116" t="s">
        <v>966</v>
      </c>
      <c r="N31" s="116" t="s">
        <v>966</v>
      </c>
      <c r="O31" s="116" t="s">
        <v>966</v>
      </c>
      <c r="P31" s="116" t="s">
        <v>966</v>
      </c>
      <c r="Q31" s="116" t="s">
        <v>966</v>
      </c>
      <c r="R31" s="116" t="s">
        <v>966</v>
      </c>
      <c r="S31" s="116" t="s">
        <v>966</v>
      </c>
      <c r="T31" s="116" t="s">
        <v>966</v>
      </c>
      <c r="U31" s="116" t="s">
        <v>966</v>
      </c>
      <c r="V31" s="116" t="s">
        <v>966</v>
      </c>
      <c r="W31" s="116" t="s">
        <v>966</v>
      </c>
      <c r="X31" s="116" t="s">
        <v>966</v>
      </c>
      <c r="Y31" s="116" t="s">
        <v>966</v>
      </c>
      <c r="Z31" s="116" t="s">
        <v>966</v>
      </c>
      <c r="AA31" s="116" t="s">
        <v>966</v>
      </c>
      <c r="AB31" s="116" t="s">
        <v>966</v>
      </c>
      <c r="AC31" s="116" t="s">
        <v>966</v>
      </c>
      <c r="AD31" s="116" t="s">
        <v>966</v>
      </c>
      <c r="AE31" s="116" t="s">
        <v>966</v>
      </c>
      <c r="AF31" s="118" t="s">
        <v>966</v>
      </c>
    </row>
    <row r="32" spans="2:32" ht="339" customHeight="1" thickBot="1">
      <c r="B32" s="115" t="s">
        <v>1019</v>
      </c>
      <c r="C32" s="124" t="s">
        <v>2273</v>
      </c>
      <c r="D32" s="124" t="s">
        <v>2274</v>
      </c>
      <c r="E32" s="124" t="s">
        <v>2274</v>
      </c>
      <c r="F32" s="124" t="s">
        <v>2274</v>
      </c>
      <c r="G32" s="124" t="s">
        <v>2274</v>
      </c>
      <c r="H32" s="124" t="s">
        <v>2275</v>
      </c>
      <c r="I32" s="124" t="s">
        <v>2275</v>
      </c>
      <c r="J32" s="124" t="s">
        <v>2275</v>
      </c>
      <c r="K32" s="124" t="s">
        <v>2276</v>
      </c>
      <c r="L32" s="124" t="s">
        <v>1020</v>
      </c>
      <c r="M32" s="124" t="s">
        <v>2277</v>
      </c>
      <c r="N32" s="124" t="s">
        <v>1021</v>
      </c>
      <c r="O32" s="125" t="s">
        <v>1022</v>
      </c>
      <c r="P32" s="125" t="s">
        <v>2278</v>
      </c>
      <c r="Q32" s="125" t="s">
        <v>1023</v>
      </c>
      <c r="R32" s="125" t="s">
        <v>1024</v>
      </c>
      <c r="S32" s="124" t="s">
        <v>2279</v>
      </c>
      <c r="T32" s="124" t="s">
        <v>2280</v>
      </c>
      <c r="U32" s="124" t="s">
        <v>2280</v>
      </c>
      <c r="V32" s="124" t="s">
        <v>2281</v>
      </c>
      <c r="W32" s="124" t="s">
        <v>2282</v>
      </c>
      <c r="X32" s="124" t="s">
        <v>2283</v>
      </c>
      <c r="Y32" s="124" t="s">
        <v>2425</v>
      </c>
      <c r="Z32" s="124" t="s">
        <v>2426</v>
      </c>
      <c r="AA32" s="124" t="s">
        <v>2284</v>
      </c>
      <c r="AB32" s="124" t="s">
        <v>2285</v>
      </c>
      <c r="AC32" s="124" t="s">
        <v>2286</v>
      </c>
      <c r="AD32" s="124" t="s">
        <v>2287</v>
      </c>
      <c r="AE32" s="124" t="s">
        <v>1025</v>
      </c>
      <c r="AF32" s="125" t="s">
        <v>2288</v>
      </c>
    </row>
    <row r="34" spans="2:43" ht="12.5">
      <c r="L34" s="679"/>
      <c r="M34" s="679"/>
      <c r="N34" s="679"/>
      <c r="O34" s="679"/>
      <c r="P34" s="679"/>
      <c r="Q34" s="679"/>
      <c r="R34" s="679"/>
      <c r="S34" s="679"/>
      <c r="T34" s="679"/>
      <c r="U34" s="679"/>
      <c r="V34" s="679"/>
      <c r="W34" s="679"/>
      <c r="X34" s="679"/>
      <c r="Y34" s="679"/>
      <c r="Z34" s="679"/>
      <c r="AA34" s="679"/>
      <c r="AB34" s="679"/>
      <c r="AC34" s="679"/>
      <c r="AD34" s="679"/>
      <c r="AE34" s="679"/>
      <c r="AF34" s="679"/>
      <c r="AG34" s="680"/>
      <c r="AH34" s="680"/>
      <c r="AI34" s="680"/>
      <c r="AJ34" s="679"/>
      <c r="AK34" s="679"/>
      <c r="AL34" s="679"/>
      <c r="AM34" s="679"/>
      <c r="AN34" s="679"/>
    </row>
    <row r="35" spans="2:43" ht="18.649999999999999" customHeight="1">
      <c r="B35" s="127" t="s">
        <v>1026</v>
      </c>
      <c r="L35" s="679"/>
      <c r="M35" s="679"/>
      <c r="N35" s="679"/>
      <c r="O35" s="679"/>
      <c r="P35" s="679"/>
      <c r="Q35" s="679"/>
      <c r="R35" s="679"/>
      <c r="S35" s="679"/>
      <c r="T35" s="679"/>
      <c r="U35" s="679"/>
      <c r="V35" s="679"/>
      <c r="W35" s="679"/>
      <c r="X35" s="679"/>
      <c r="Y35" s="679"/>
      <c r="Z35" s="679"/>
      <c r="AA35" s="679"/>
      <c r="AB35" s="679"/>
      <c r="AC35" s="679"/>
      <c r="AD35" s="679"/>
      <c r="AE35" s="679"/>
      <c r="AF35" s="679"/>
      <c r="AG35" s="680"/>
      <c r="AH35" s="680"/>
      <c r="AI35" s="680"/>
      <c r="AJ35" s="679"/>
      <c r="AK35" s="679"/>
      <c r="AL35" s="679"/>
      <c r="AM35" s="679"/>
      <c r="AN35" s="679"/>
    </row>
    <row r="36" spans="2:43" ht="12.5" thickBot="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681"/>
      <c r="AQ36" s="681"/>
    </row>
    <row r="37" spans="2:43" ht="15.75" customHeight="1" thickTop="1">
      <c r="B37" s="688" t="s">
        <v>871</v>
      </c>
      <c r="C37" s="113" t="s">
        <v>1027</v>
      </c>
      <c r="D37" s="113" t="s">
        <v>1027</v>
      </c>
      <c r="E37" s="113" t="s">
        <v>1027</v>
      </c>
      <c r="F37" s="113" t="s">
        <v>1027</v>
      </c>
      <c r="G37" s="113" t="s">
        <v>1027</v>
      </c>
      <c r="H37" s="113" t="s">
        <v>1027</v>
      </c>
      <c r="I37" s="113" t="s">
        <v>1027</v>
      </c>
      <c r="J37" s="113" t="s">
        <v>1027</v>
      </c>
      <c r="K37" s="113" t="s">
        <v>1027</v>
      </c>
      <c r="L37" s="113" t="s">
        <v>1027</v>
      </c>
      <c r="M37" s="122" t="s">
        <v>1028</v>
      </c>
      <c r="N37" s="122" t="s">
        <v>1028</v>
      </c>
      <c r="O37" s="122" t="s">
        <v>1028</v>
      </c>
      <c r="P37" s="122" t="s">
        <v>1028</v>
      </c>
      <c r="Q37" s="122" t="s">
        <v>1028</v>
      </c>
      <c r="R37" s="122" t="s">
        <v>1028</v>
      </c>
      <c r="S37" s="122" t="s">
        <v>1028</v>
      </c>
      <c r="T37" s="122" t="s">
        <v>1028</v>
      </c>
      <c r="U37" s="122" t="s">
        <v>1028</v>
      </c>
      <c r="V37" s="122" t="s">
        <v>1028</v>
      </c>
      <c r="W37" s="122" t="s">
        <v>1028</v>
      </c>
      <c r="X37" s="122" t="s">
        <v>1028</v>
      </c>
      <c r="Y37" s="122" t="s">
        <v>1028</v>
      </c>
      <c r="Z37" s="122" t="s">
        <v>1028</v>
      </c>
      <c r="AA37" s="122" t="s">
        <v>1028</v>
      </c>
      <c r="AB37" s="122" t="s">
        <v>1028</v>
      </c>
      <c r="AC37" s="122" t="s">
        <v>1028</v>
      </c>
      <c r="AD37" s="122" t="s">
        <v>1028</v>
      </c>
      <c r="AE37" s="122" t="s">
        <v>1028</v>
      </c>
      <c r="AF37" s="122" t="s">
        <v>1028</v>
      </c>
      <c r="AG37" s="122" t="s">
        <v>1028</v>
      </c>
      <c r="AH37" s="122" t="s">
        <v>1028</v>
      </c>
      <c r="AI37" s="122" t="s">
        <v>1028</v>
      </c>
      <c r="AJ37" s="122" t="s">
        <v>1028</v>
      </c>
      <c r="AK37" s="122" t="s">
        <v>1028</v>
      </c>
      <c r="AL37" s="122" t="s">
        <v>1028</v>
      </c>
      <c r="AM37" s="122" t="s">
        <v>1028</v>
      </c>
      <c r="AN37" s="122" t="s">
        <v>1028</v>
      </c>
      <c r="AO37" s="122" t="s">
        <v>1028</v>
      </c>
      <c r="AP37" s="155" t="s">
        <v>1029</v>
      </c>
    </row>
    <row r="38" spans="2:43" ht="15.75" customHeight="1">
      <c r="B38" s="114" t="s">
        <v>877</v>
      </c>
      <c r="C38" s="116" t="s">
        <v>1030</v>
      </c>
      <c r="D38" s="116" t="s">
        <v>1031</v>
      </c>
      <c r="E38" s="116" t="s">
        <v>1032</v>
      </c>
      <c r="F38" s="116" t="s">
        <v>1033</v>
      </c>
      <c r="G38" s="116" t="s">
        <v>1034</v>
      </c>
      <c r="H38" s="116" t="s">
        <v>1035</v>
      </c>
      <c r="I38" s="116" t="s">
        <v>1036</v>
      </c>
      <c r="J38" s="116" t="s">
        <v>1037</v>
      </c>
      <c r="K38" s="116" t="s">
        <v>1038</v>
      </c>
      <c r="L38" s="116" t="s">
        <v>1039</v>
      </c>
      <c r="M38" s="607" t="s">
        <v>1040</v>
      </c>
      <c r="N38" s="607" t="s">
        <v>1041</v>
      </c>
      <c r="O38" s="607" t="s">
        <v>1042</v>
      </c>
      <c r="P38" s="607" t="s">
        <v>1043</v>
      </c>
      <c r="Q38" s="607" t="s">
        <v>1044</v>
      </c>
      <c r="R38" s="607" t="s">
        <v>1045</v>
      </c>
      <c r="S38" s="607" t="s">
        <v>1046</v>
      </c>
      <c r="T38" s="607" t="s">
        <v>1047</v>
      </c>
      <c r="U38" s="607" t="s">
        <v>1048</v>
      </c>
      <c r="V38" s="607" t="s">
        <v>1049</v>
      </c>
      <c r="W38" s="607" t="s">
        <v>1050</v>
      </c>
      <c r="X38" s="607" t="s">
        <v>1051</v>
      </c>
      <c r="Y38" s="607" t="s">
        <v>1052</v>
      </c>
      <c r="Z38" s="607" t="s">
        <v>1053</v>
      </c>
      <c r="AA38" s="607" t="s">
        <v>1054</v>
      </c>
      <c r="AB38" s="607" t="s">
        <v>1055</v>
      </c>
      <c r="AC38" s="607" t="s">
        <v>1056</v>
      </c>
      <c r="AD38" s="607" t="s">
        <v>1057</v>
      </c>
      <c r="AE38" s="607" t="s">
        <v>1058</v>
      </c>
      <c r="AF38" s="607" t="s">
        <v>1059</v>
      </c>
      <c r="AG38" s="122" t="s">
        <v>1060</v>
      </c>
      <c r="AH38" s="122" t="s">
        <v>1061</v>
      </c>
      <c r="AI38" s="122" t="s">
        <v>1062</v>
      </c>
      <c r="AJ38" s="122" t="s">
        <v>1063</v>
      </c>
      <c r="AK38" s="122" t="s">
        <v>1064</v>
      </c>
      <c r="AL38" s="122" t="s">
        <v>1065</v>
      </c>
      <c r="AM38" s="122" t="s">
        <v>1066</v>
      </c>
      <c r="AN38" s="122" t="s">
        <v>1067</v>
      </c>
      <c r="AO38" s="122" t="s">
        <v>1068</v>
      </c>
      <c r="AP38" s="122" t="s">
        <v>1069</v>
      </c>
    </row>
    <row r="39" spans="2:43" ht="30.75" customHeight="1">
      <c r="B39" s="114" t="s">
        <v>908</v>
      </c>
      <c r="C39" s="119" t="s">
        <v>1070</v>
      </c>
      <c r="D39" s="119" t="s">
        <v>1071</v>
      </c>
      <c r="E39" s="119" t="s">
        <v>1072</v>
      </c>
      <c r="F39" s="119" t="s">
        <v>1073</v>
      </c>
      <c r="G39" s="119" t="s">
        <v>1074</v>
      </c>
      <c r="H39" s="119" t="s">
        <v>1075</v>
      </c>
      <c r="I39" s="119" t="s">
        <v>1076</v>
      </c>
      <c r="J39" s="119" t="s">
        <v>1077</v>
      </c>
      <c r="K39" s="119" t="s">
        <v>1078</v>
      </c>
      <c r="L39" s="116" t="s">
        <v>1079</v>
      </c>
      <c r="M39" s="122" t="s">
        <v>1080</v>
      </c>
      <c r="N39" s="122" t="s">
        <v>1081</v>
      </c>
      <c r="O39" s="122" t="s">
        <v>1082</v>
      </c>
      <c r="P39" s="122" t="s">
        <v>1083</v>
      </c>
      <c r="Q39" s="122" t="s">
        <v>1084</v>
      </c>
      <c r="R39" s="122" t="s">
        <v>1085</v>
      </c>
      <c r="S39" s="122" t="s">
        <v>1086</v>
      </c>
      <c r="T39" s="122" t="s">
        <v>1087</v>
      </c>
      <c r="U39" s="122" t="s">
        <v>1088</v>
      </c>
      <c r="V39" s="122" t="s">
        <v>1089</v>
      </c>
      <c r="W39" s="122" t="s">
        <v>1090</v>
      </c>
      <c r="X39" s="122" t="s">
        <v>1091</v>
      </c>
      <c r="Y39" s="122" t="s">
        <v>1092</v>
      </c>
      <c r="Z39" s="122" t="s">
        <v>1093</v>
      </c>
      <c r="AA39" s="122" t="s">
        <v>1094</v>
      </c>
      <c r="AB39" s="122" t="s">
        <v>1095</v>
      </c>
      <c r="AC39" s="122" t="s">
        <v>1096</v>
      </c>
      <c r="AD39" s="122" t="s">
        <v>1097</v>
      </c>
      <c r="AE39" s="122" t="s">
        <v>1098</v>
      </c>
      <c r="AF39" s="122" t="s">
        <v>1099</v>
      </c>
      <c r="AG39" s="126" t="s">
        <v>1100</v>
      </c>
      <c r="AH39" s="126" t="s">
        <v>1101</v>
      </c>
      <c r="AI39" s="126" t="s">
        <v>1102</v>
      </c>
      <c r="AJ39" s="126" t="s">
        <v>1103</v>
      </c>
      <c r="AK39" s="126" t="s">
        <v>1104</v>
      </c>
      <c r="AL39" s="126" t="s">
        <v>1105</v>
      </c>
      <c r="AM39" s="126" t="s">
        <v>1106</v>
      </c>
      <c r="AN39" s="126" t="s">
        <v>1107</v>
      </c>
      <c r="AO39" s="126" t="s">
        <v>1108</v>
      </c>
      <c r="AP39" s="126" t="s">
        <v>1109</v>
      </c>
    </row>
    <row r="40" spans="2:43" ht="32.25" customHeight="1">
      <c r="B40" s="114" t="s">
        <v>939</v>
      </c>
      <c r="C40" s="126" t="s">
        <v>1110</v>
      </c>
      <c r="D40" s="126" t="s">
        <v>1110</v>
      </c>
      <c r="E40" s="126" t="s">
        <v>1110</v>
      </c>
      <c r="F40" s="126" t="s">
        <v>1110</v>
      </c>
      <c r="G40" s="126" t="s">
        <v>1110</v>
      </c>
      <c r="H40" s="126" t="s">
        <v>1110</v>
      </c>
      <c r="I40" s="126" t="s">
        <v>1110</v>
      </c>
      <c r="J40" s="126" t="s">
        <v>1110</v>
      </c>
      <c r="K40" s="126" t="s">
        <v>1110</v>
      </c>
      <c r="L40" s="116" t="s">
        <v>1111</v>
      </c>
      <c r="M40" s="126" t="s">
        <v>1110</v>
      </c>
      <c r="N40" s="126" t="s">
        <v>1110</v>
      </c>
      <c r="O40" s="126" t="s">
        <v>1110</v>
      </c>
      <c r="P40" s="126" t="s">
        <v>1110</v>
      </c>
      <c r="Q40" s="126" t="s">
        <v>1110</v>
      </c>
      <c r="R40" s="126" t="s">
        <v>1110</v>
      </c>
      <c r="S40" s="126" t="s">
        <v>1110</v>
      </c>
      <c r="T40" s="126" t="s">
        <v>1110</v>
      </c>
      <c r="U40" s="126" t="s">
        <v>1110</v>
      </c>
      <c r="V40" s="126" t="s">
        <v>1110</v>
      </c>
      <c r="W40" s="126" t="s">
        <v>1110</v>
      </c>
      <c r="X40" s="126" t="s">
        <v>1110</v>
      </c>
      <c r="Y40" s="126" t="s">
        <v>1110</v>
      </c>
      <c r="Z40" s="126" t="s">
        <v>1110</v>
      </c>
      <c r="AA40" s="126" t="s">
        <v>1110</v>
      </c>
      <c r="AB40" s="126" t="s">
        <v>1110</v>
      </c>
      <c r="AC40" s="126" t="s">
        <v>1110</v>
      </c>
      <c r="AD40" s="126" t="s">
        <v>1110</v>
      </c>
      <c r="AE40" s="126" t="s">
        <v>1110</v>
      </c>
      <c r="AF40" s="126" t="s">
        <v>1110</v>
      </c>
      <c r="AG40" s="116" t="s">
        <v>1110</v>
      </c>
      <c r="AH40" s="116" t="s">
        <v>1110</v>
      </c>
      <c r="AI40" s="116" t="s">
        <v>1110</v>
      </c>
      <c r="AJ40" s="116" t="s">
        <v>1110</v>
      </c>
      <c r="AK40" s="116" t="s">
        <v>1110</v>
      </c>
      <c r="AL40" s="116" t="s">
        <v>1110</v>
      </c>
      <c r="AM40" s="116" t="s">
        <v>1110</v>
      </c>
      <c r="AN40" s="116" t="s">
        <v>1110</v>
      </c>
      <c r="AO40" s="116" t="s">
        <v>1110</v>
      </c>
      <c r="AP40" s="116" t="s">
        <v>1110</v>
      </c>
    </row>
    <row r="41" spans="2:43" ht="15.75" customHeight="1">
      <c r="B41" s="114" t="s">
        <v>943</v>
      </c>
      <c r="C41" s="116" t="s">
        <v>945</v>
      </c>
      <c r="D41" s="116" t="s">
        <v>945</v>
      </c>
      <c r="E41" s="116" t="s">
        <v>945</v>
      </c>
      <c r="F41" s="116" t="s">
        <v>945</v>
      </c>
      <c r="G41" s="116" t="s">
        <v>945</v>
      </c>
      <c r="H41" s="116" t="s">
        <v>945</v>
      </c>
      <c r="I41" s="116" t="s">
        <v>945</v>
      </c>
      <c r="J41" s="116" t="s">
        <v>945</v>
      </c>
      <c r="K41" s="116" t="s">
        <v>86</v>
      </c>
      <c r="L41" s="116" t="s">
        <v>86</v>
      </c>
      <c r="M41" s="116" t="s">
        <v>945</v>
      </c>
      <c r="N41" s="116" t="s">
        <v>945</v>
      </c>
      <c r="O41" s="116" t="s">
        <v>86</v>
      </c>
      <c r="P41" s="116" t="s">
        <v>86</v>
      </c>
      <c r="Q41" s="116" t="s">
        <v>86</v>
      </c>
      <c r="R41" s="116" t="s">
        <v>86</v>
      </c>
      <c r="S41" s="116" t="s">
        <v>86</v>
      </c>
      <c r="T41" s="116" t="s">
        <v>86</v>
      </c>
      <c r="U41" s="116" t="s">
        <v>86</v>
      </c>
      <c r="V41" s="116" t="s">
        <v>86</v>
      </c>
      <c r="W41" s="116" t="s">
        <v>86</v>
      </c>
      <c r="X41" s="116" t="s">
        <v>86</v>
      </c>
      <c r="Y41" s="116" t="s">
        <v>945</v>
      </c>
      <c r="Z41" s="116" t="s">
        <v>945</v>
      </c>
      <c r="AA41" s="116" t="s">
        <v>945</v>
      </c>
      <c r="AB41" s="116" t="s">
        <v>945</v>
      </c>
      <c r="AC41" s="116" t="s">
        <v>945</v>
      </c>
      <c r="AD41" s="116" t="s">
        <v>945</v>
      </c>
      <c r="AE41" s="116" t="s">
        <v>945</v>
      </c>
      <c r="AF41" s="116" t="s">
        <v>945</v>
      </c>
      <c r="AG41" s="122" t="s">
        <v>945</v>
      </c>
      <c r="AH41" s="122" t="s">
        <v>86</v>
      </c>
      <c r="AI41" s="122" t="s">
        <v>86</v>
      </c>
      <c r="AJ41" s="122" t="s">
        <v>86</v>
      </c>
      <c r="AK41" s="122" t="s">
        <v>945</v>
      </c>
      <c r="AL41" s="122" t="s">
        <v>86</v>
      </c>
      <c r="AM41" s="122" t="s">
        <v>86</v>
      </c>
      <c r="AN41" s="122" t="s">
        <v>86</v>
      </c>
      <c r="AO41" s="122" t="s">
        <v>86</v>
      </c>
      <c r="AP41" s="122" t="s">
        <v>86</v>
      </c>
    </row>
    <row r="42" spans="2:43" ht="15.75" customHeight="1">
      <c r="B42" s="114" t="s">
        <v>946</v>
      </c>
      <c r="C42" s="116">
        <v>1984</v>
      </c>
      <c r="D42" s="116">
        <v>1991</v>
      </c>
      <c r="E42" s="116">
        <v>2016</v>
      </c>
      <c r="F42" s="116">
        <v>1997</v>
      </c>
      <c r="G42" s="116">
        <v>2005</v>
      </c>
      <c r="H42" s="116">
        <v>2011</v>
      </c>
      <c r="I42" s="116">
        <v>2017</v>
      </c>
      <c r="J42" s="116">
        <v>2019</v>
      </c>
      <c r="K42" s="116">
        <v>2020</v>
      </c>
      <c r="L42" s="116">
        <v>2023</v>
      </c>
      <c r="M42" s="116">
        <v>1989</v>
      </c>
      <c r="N42" s="116">
        <v>2005</v>
      </c>
      <c r="O42" s="116">
        <v>2005</v>
      </c>
      <c r="P42" s="116">
        <v>2006</v>
      </c>
      <c r="Q42" s="116">
        <v>2009</v>
      </c>
      <c r="R42" s="116">
        <v>2010</v>
      </c>
      <c r="S42" s="116">
        <v>2010</v>
      </c>
      <c r="T42" s="116">
        <v>2011</v>
      </c>
      <c r="U42" s="116">
        <v>2012</v>
      </c>
      <c r="V42" s="116">
        <v>2014</v>
      </c>
      <c r="W42" s="116">
        <v>2016</v>
      </c>
      <c r="X42" s="116">
        <v>2019</v>
      </c>
      <c r="Y42" s="116">
        <v>1989</v>
      </c>
      <c r="Z42" s="116">
        <v>1994</v>
      </c>
      <c r="AA42" s="116">
        <v>1994</v>
      </c>
      <c r="AB42" s="116">
        <v>1997</v>
      </c>
      <c r="AC42" s="116">
        <v>1997</v>
      </c>
      <c r="AD42" s="116">
        <v>2000</v>
      </c>
      <c r="AE42" s="116">
        <v>2001</v>
      </c>
      <c r="AF42" s="116">
        <v>2002</v>
      </c>
      <c r="AG42" s="126">
        <v>2007</v>
      </c>
      <c r="AH42" s="126">
        <v>2023</v>
      </c>
      <c r="AI42" s="126">
        <v>2023</v>
      </c>
      <c r="AJ42" s="126">
        <v>2023</v>
      </c>
      <c r="AK42" s="126">
        <v>1989</v>
      </c>
      <c r="AL42" s="126">
        <v>2002</v>
      </c>
      <c r="AM42" s="126">
        <v>2017</v>
      </c>
      <c r="AN42" s="126">
        <v>2002</v>
      </c>
      <c r="AO42" s="126" t="s">
        <v>1112</v>
      </c>
      <c r="AP42" s="126">
        <v>2014</v>
      </c>
    </row>
    <row r="43" spans="2:43" ht="24">
      <c r="B43" s="114" t="s">
        <v>965</v>
      </c>
      <c r="C43" s="116" t="s">
        <v>966</v>
      </c>
      <c r="D43" s="116" t="s">
        <v>966</v>
      </c>
      <c r="E43" s="116" t="s">
        <v>966</v>
      </c>
      <c r="F43" s="116" t="s">
        <v>966</v>
      </c>
      <c r="G43" s="116" t="s">
        <v>966</v>
      </c>
      <c r="H43" s="116" t="s">
        <v>966</v>
      </c>
      <c r="I43" s="116" t="s">
        <v>966</v>
      </c>
      <c r="J43" s="116" t="s">
        <v>966</v>
      </c>
      <c r="K43" s="116" t="s">
        <v>966</v>
      </c>
      <c r="L43" s="116" t="s">
        <v>966</v>
      </c>
      <c r="M43" s="116" t="s">
        <v>967</v>
      </c>
      <c r="N43" s="116" t="s">
        <v>967</v>
      </c>
      <c r="O43" s="116" t="s">
        <v>966</v>
      </c>
      <c r="P43" s="116" t="s">
        <v>966</v>
      </c>
      <c r="Q43" s="116" t="s">
        <v>966</v>
      </c>
      <c r="R43" s="116" t="s">
        <v>966</v>
      </c>
      <c r="S43" s="116" t="s">
        <v>966</v>
      </c>
      <c r="T43" s="116" t="s">
        <v>966</v>
      </c>
      <c r="U43" s="116" t="s">
        <v>966</v>
      </c>
      <c r="V43" s="116" t="s">
        <v>966</v>
      </c>
      <c r="W43" s="116" t="s">
        <v>966</v>
      </c>
      <c r="X43" s="116" t="s">
        <v>966</v>
      </c>
      <c r="Y43" s="116" t="s">
        <v>967</v>
      </c>
      <c r="Z43" s="116" t="s">
        <v>967</v>
      </c>
      <c r="AA43" s="116" t="s">
        <v>967</v>
      </c>
      <c r="AB43" s="116" t="s">
        <v>967</v>
      </c>
      <c r="AC43" s="116" t="s">
        <v>967</v>
      </c>
      <c r="AD43" s="116" t="s">
        <v>967</v>
      </c>
      <c r="AE43" s="116" t="s">
        <v>967</v>
      </c>
      <c r="AF43" s="116" t="s">
        <v>967</v>
      </c>
      <c r="AG43" s="116" t="s">
        <v>967</v>
      </c>
      <c r="AH43" s="116" t="s">
        <v>966</v>
      </c>
      <c r="AI43" s="116" t="s">
        <v>966</v>
      </c>
      <c r="AJ43" s="116" t="s">
        <v>966</v>
      </c>
      <c r="AK43" s="116" t="s">
        <v>967</v>
      </c>
      <c r="AL43" s="116" t="s">
        <v>966</v>
      </c>
      <c r="AM43" s="116" t="s">
        <v>966</v>
      </c>
      <c r="AN43" s="116" t="s">
        <v>1113</v>
      </c>
      <c r="AO43" s="116" t="s">
        <v>1113</v>
      </c>
      <c r="AP43" s="116" t="s">
        <v>966</v>
      </c>
    </row>
    <row r="44" spans="2:43" ht="15.75" customHeight="1">
      <c r="B44" s="114" t="s">
        <v>968</v>
      </c>
      <c r="C44" s="116" t="s">
        <v>585</v>
      </c>
      <c r="D44" s="116" t="s">
        <v>576</v>
      </c>
      <c r="E44" s="116" t="s">
        <v>576</v>
      </c>
      <c r="F44" s="116" t="s">
        <v>576</v>
      </c>
      <c r="G44" s="116" t="s">
        <v>576</v>
      </c>
      <c r="H44" s="116" t="s">
        <v>576</v>
      </c>
      <c r="I44" s="116" t="s">
        <v>1114</v>
      </c>
      <c r="J44" s="116" t="s">
        <v>1114</v>
      </c>
      <c r="K44" s="116" t="s">
        <v>1114</v>
      </c>
      <c r="L44" s="116" t="s">
        <v>1114</v>
      </c>
      <c r="M44" s="116" t="s">
        <v>1115</v>
      </c>
      <c r="N44" s="116" t="s">
        <v>1116</v>
      </c>
      <c r="O44" s="116" t="s">
        <v>1115</v>
      </c>
      <c r="P44" s="116" t="s">
        <v>1115</v>
      </c>
      <c r="Q44" s="116" t="s">
        <v>1115</v>
      </c>
      <c r="R44" s="116" t="s">
        <v>1115</v>
      </c>
      <c r="S44" s="116" t="s">
        <v>1115</v>
      </c>
      <c r="T44" s="116" t="s">
        <v>1115</v>
      </c>
      <c r="U44" s="116" t="s">
        <v>1115</v>
      </c>
      <c r="V44" s="116" t="s">
        <v>1115</v>
      </c>
      <c r="W44" s="116" t="s">
        <v>1115</v>
      </c>
      <c r="X44" s="116" t="s">
        <v>585</v>
      </c>
      <c r="Y44" s="116" t="s">
        <v>1116</v>
      </c>
      <c r="Z44" s="116" t="s">
        <v>1117</v>
      </c>
      <c r="AA44" s="116" t="s">
        <v>1117</v>
      </c>
      <c r="AB44" s="116" t="s">
        <v>1117</v>
      </c>
      <c r="AC44" s="116" t="s">
        <v>1117</v>
      </c>
      <c r="AD44" s="116" t="s">
        <v>1118</v>
      </c>
      <c r="AE44" s="116" t="s">
        <v>1118</v>
      </c>
      <c r="AF44" s="116" t="s">
        <v>1118</v>
      </c>
      <c r="AG44" s="122" t="s">
        <v>1115</v>
      </c>
      <c r="AH44" s="122" t="s">
        <v>1115</v>
      </c>
      <c r="AI44" s="122" t="s">
        <v>1115</v>
      </c>
      <c r="AJ44" s="122" t="s">
        <v>1115</v>
      </c>
      <c r="AK44" s="122" t="s">
        <v>1115</v>
      </c>
      <c r="AL44" s="122" t="s">
        <v>1115</v>
      </c>
      <c r="AM44" s="122" t="s">
        <v>585</v>
      </c>
      <c r="AN44" s="122" t="s">
        <v>1115</v>
      </c>
      <c r="AO44" s="122" t="s">
        <v>1117</v>
      </c>
      <c r="AP44" s="122" t="s">
        <v>585</v>
      </c>
    </row>
    <row r="45" spans="2:43" ht="24">
      <c r="B45" s="114" t="s">
        <v>977</v>
      </c>
      <c r="C45" s="116">
        <v>27.5</v>
      </c>
      <c r="D45" s="116">
        <v>30.7</v>
      </c>
      <c r="E45" s="116">
        <v>8.5</v>
      </c>
      <c r="F45" s="116">
        <v>28.8</v>
      </c>
      <c r="G45" s="116">
        <v>30.6</v>
      </c>
      <c r="H45" s="116">
        <v>33</v>
      </c>
      <c r="I45" s="116">
        <v>28.3</v>
      </c>
      <c r="J45" s="116">
        <v>25.7</v>
      </c>
      <c r="K45" s="116">
        <v>26.5</v>
      </c>
      <c r="L45" s="116">
        <v>22.5</v>
      </c>
      <c r="M45" s="116">
        <v>18</v>
      </c>
      <c r="N45" s="116">
        <v>16.5</v>
      </c>
      <c r="O45" s="116">
        <v>24</v>
      </c>
      <c r="P45" s="116">
        <v>26.5</v>
      </c>
      <c r="Q45" s="116">
        <v>23.5</v>
      </c>
      <c r="R45" s="116">
        <v>23.9</v>
      </c>
      <c r="S45" s="116">
        <v>18.75</v>
      </c>
      <c r="T45" s="116">
        <v>18.5</v>
      </c>
      <c r="U45" s="116">
        <v>18.100000000000001</v>
      </c>
      <c r="V45" s="116">
        <v>20.5</v>
      </c>
      <c r="W45" s="116">
        <v>18.399999999999999</v>
      </c>
      <c r="X45" s="116">
        <v>22</v>
      </c>
      <c r="Y45" s="116">
        <v>23.2</v>
      </c>
      <c r="Z45" s="116">
        <v>26.5</v>
      </c>
      <c r="AA45" s="116">
        <v>24.5</v>
      </c>
      <c r="AB45" s="116">
        <v>27.5</v>
      </c>
      <c r="AC45" s="116">
        <v>23</v>
      </c>
      <c r="AD45" s="116">
        <v>21</v>
      </c>
      <c r="AE45" s="116">
        <v>22.6</v>
      </c>
      <c r="AF45" s="116">
        <v>31.7</v>
      </c>
      <c r="AG45" s="126" t="s">
        <v>2318</v>
      </c>
      <c r="AH45" s="126" t="s">
        <v>2319</v>
      </c>
      <c r="AI45" s="126" t="s">
        <v>2319</v>
      </c>
      <c r="AJ45" s="126" t="s">
        <v>2319</v>
      </c>
      <c r="AK45" s="126" t="s">
        <v>2320</v>
      </c>
      <c r="AL45" s="126" t="s">
        <v>2321</v>
      </c>
      <c r="AM45" s="126" t="s">
        <v>2323</v>
      </c>
      <c r="AN45" s="126">
        <v>11</v>
      </c>
      <c r="AO45" s="126">
        <v>8</v>
      </c>
      <c r="AP45" s="126">
        <v>37.200000000000003</v>
      </c>
    </row>
    <row r="46" spans="2:43" ht="24">
      <c r="B46" s="114" t="s">
        <v>978</v>
      </c>
      <c r="C46" s="116">
        <v>2.4</v>
      </c>
      <c r="D46" s="116">
        <v>5.2</v>
      </c>
      <c r="E46" s="116">
        <v>1</v>
      </c>
      <c r="F46" s="116">
        <v>6.1</v>
      </c>
      <c r="G46" s="116">
        <v>8.3000000000000007</v>
      </c>
      <c r="H46" s="116">
        <v>11</v>
      </c>
      <c r="I46" s="116">
        <v>5.0999999999999996</v>
      </c>
      <c r="J46" s="116">
        <v>3.5</v>
      </c>
      <c r="K46" s="116">
        <v>7</v>
      </c>
      <c r="L46" s="116">
        <v>1.6E-2</v>
      </c>
      <c r="M46" s="116">
        <v>2.02</v>
      </c>
      <c r="N46" s="116">
        <v>0.46</v>
      </c>
      <c r="O46" s="116">
        <v>13.07</v>
      </c>
      <c r="P46" s="116">
        <v>9.82</v>
      </c>
      <c r="Q46" s="116">
        <v>5.6</v>
      </c>
      <c r="R46" s="116">
        <v>5.86</v>
      </c>
      <c r="S46" s="116">
        <v>4.66</v>
      </c>
      <c r="T46" s="116">
        <v>2.37</v>
      </c>
      <c r="U46" s="116">
        <v>2.39</v>
      </c>
      <c r="V46" s="116">
        <v>4.88</v>
      </c>
      <c r="W46" s="116">
        <v>5.83</v>
      </c>
      <c r="X46" s="116">
        <v>1.43</v>
      </c>
      <c r="Y46" s="116">
        <v>5.93</v>
      </c>
      <c r="Z46" s="116">
        <v>6.64</v>
      </c>
      <c r="AA46" s="116">
        <v>5.55</v>
      </c>
      <c r="AB46" s="116">
        <v>5.91</v>
      </c>
      <c r="AC46" s="116">
        <v>7.98</v>
      </c>
      <c r="AD46" s="116">
        <v>3.5</v>
      </c>
      <c r="AE46" s="116">
        <v>5.58</v>
      </c>
      <c r="AF46" s="116">
        <v>7.67</v>
      </c>
      <c r="AG46" s="116">
        <v>1.75</v>
      </c>
      <c r="AH46" s="116">
        <v>0</v>
      </c>
      <c r="AI46" s="116">
        <v>0</v>
      </c>
      <c r="AJ46" s="116">
        <v>0</v>
      </c>
      <c r="AK46" s="116">
        <v>7.2</v>
      </c>
      <c r="AL46" s="116" t="s">
        <v>2322</v>
      </c>
      <c r="AM46" s="116" t="s">
        <v>2324</v>
      </c>
      <c r="AN46" s="116" t="s">
        <v>2325</v>
      </c>
      <c r="AO46" s="116" t="s">
        <v>2326</v>
      </c>
      <c r="AP46" s="116">
        <v>191.7</v>
      </c>
    </row>
    <row r="47" spans="2:43" ht="36">
      <c r="B47" s="114" t="s">
        <v>979</v>
      </c>
      <c r="C47" s="116">
        <v>2.4</v>
      </c>
      <c r="D47" s="116">
        <v>5.2</v>
      </c>
      <c r="E47" s="116">
        <v>1</v>
      </c>
      <c r="F47" s="116">
        <v>6.1</v>
      </c>
      <c r="G47" s="116">
        <v>8.3000000000000007</v>
      </c>
      <c r="H47" s="116">
        <v>11</v>
      </c>
      <c r="I47" s="116">
        <v>5.0999999999999996</v>
      </c>
      <c r="J47" s="116">
        <v>3.5</v>
      </c>
      <c r="K47" s="116">
        <v>9.8000000000000007</v>
      </c>
      <c r="L47" s="116">
        <v>3.9</v>
      </c>
      <c r="M47" s="116">
        <v>2.4700000000000002</v>
      </c>
      <c r="N47" s="116">
        <v>0.46</v>
      </c>
      <c r="O47" s="116">
        <v>13.63</v>
      </c>
      <c r="P47" s="116">
        <v>10.56</v>
      </c>
      <c r="Q47" s="116">
        <v>7.72</v>
      </c>
      <c r="R47" s="116">
        <v>7.28</v>
      </c>
      <c r="S47" s="116">
        <v>5.3</v>
      </c>
      <c r="T47" s="116">
        <v>2.91</v>
      </c>
      <c r="U47" s="116">
        <v>3.46</v>
      </c>
      <c r="V47" s="116">
        <v>5.34</v>
      </c>
      <c r="W47" s="116">
        <v>8.61</v>
      </c>
      <c r="X47" s="116">
        <v>1.64</v>
      </c>
      <c r="Y47" s="116">
        <v>6.7</v>
      </c>
      <c r="Z47" s="116">
        <v>7.26</v>
      </c>
      <c r="AA47" s="116">
        <v>5.55</v>
      </c>
      <c r="AB47" s="116">
        <v>6.82</v>
      </c>
      <c r="AC47" s="116">
        <v>8.41</v>
      </c>
      <c r="AD47" s="116">
        <v>3.95</v>
      </c>
      <c r="AE47" s="116">
        <v>6.48</v>
      </c>
      <c r="AF47" s="116">
        <v>8.59</v>
      </c>
      <c r="AG47" s="122">
        <v>2.1</v>
      </c>
      <c r="AH47" s="122">
        <v>1.89</v>
      </c>
      <c r="AI47" s="122">
        <v>1.86</v>
      </c>
      <c r="AJ47" s="122">
        <v>1.79</v>
      </c>
      <c r="AK47" s="122">
        <v>7.2</v>
      </c>
      <c r="AL47" s="122" t="s">
        <v>2322</v>
      </c>
      <c r="AM47" s="122" t="s">
        <v>2324</v>
      </c>
      <c r="AN47" s="122" t="s">
        <v>2325</v>
      </c>
      <c r="AO47" s="122" t="s">
        <v>2326</v>
      </c>
      <c r="AP47" s="122">
        <v>148.80000000000001</v>
      </c>
    </row>
    <row r="48" spans="2:43" ht="24">
      <c r="B48" s="114" t="s">
        <v>980</v>
      </c>
      <c r="C48" s="682">
        <v>2022</v>
      </c>
      <c r="D48" s="682">
        <v>2022</v>
      </c>
      <c r="E48" s="682">
        <v>2022</v>
      </c>
      <c r="F48" s="682">
        <v>2022</v>
      </c>
      <c r="G48" s="682">
        <v>2022</v>
      </c>
      <c r="H48" s="682">
        <v>2022</v>
      </c>
      <c r="I48" s="682">
        <v>2022</v>
      </c>
      <c r="J48" s="682">
        <v>2022</v>
      </c>
      <c r="K48" s="682">
        <v>2022</v>
      </c>
      <c r="L48" s="116" t="s">
        <v>1119</v>
      </c>
      <c r="M48" s="116" t="s">
        <v>1120</v>
      </c>
      <c r="N48" s="116" t="s">
        <v>1120</v>
      </c>
      <c r="O48" s="116" t="s">
        <v>1120</v>
      </c>
      <c r="P48" s="116" t="s">
        <v>1120</v>
      </c>
      <c r="Q48" s="116" t="s">
        <v>1120</v>
      </c>
      <c r="R48" s="116" t="s">
        <v>1120</v>
      </c>
      <c r="S48" s="116" t="s">
        <v>1120</v>
      </c>
      <c r="T48" s="116" t="s">
        <v>1120</v>
      </c>
      <c r="U48" s="116" t="s">
        <v>1120</v>
      </c>
      <c r="V48" s="116" t="s">
        <v>1120</v>
      </c>
      <c r="W48" s="116" t="s">
        <v>1120</v>
      </c>
      <c r="X48" s="116" t="s">
        <v>1120</v>
      </c>
      <c r="Y48" s="116" t="s">
        <v>1120</v>
      </c>
      <c r="Z48" s="116" t="s">
        <v>1120</v>
      </c>
      <c r="AA48" s="116" t="s">
        <v>1120</v>
      </c>
      <c r="AB48" s="116" t="s">
        <v>1120</v>
      </c>
      <c r="AC48" s="116" t="s">
        <v>1120</v>
      </c>
      <c r="AD48" s="116" t="s">
        <v>1120</v>
      </c>
      <c r="AE48" s="116" t="s">
        <v>1120</v>
      </c>
      <c r="AF48" s="116" t="s">
        <v>1120</v>
      </c>
      <c r="AG48" s="116" t="s">
        <v>1120</v>
      </c>
      <c r="AH48" s="678" t="s">
        <v>1121</v>
      </c>
      <c r="AI48" s="678" t="s">
        <v>1121</v>
      </c>
      <c r="AJ48" s="678" t="s">
        <v>1121</v>
      </c>
      <c r="AK48" s="116" t="s">
        <v>1120</v>
      </c>
      <c r="AL48" s="116" t="s">
        <v>1120</v>
      </c>
      <c r="AM48" s="116" t="s">
        <v>1120</v>
      </c>
      <c r="AN48" s="116" t="s">
        <v>1120</v>
      </c>
      <c r="AO48" s="116" t="s">
        <v>1120</v>
      </c>
      <c r="AP48" s="126" t="s">
        <v>1122</v>
      </c>
    </row>
    <row r="49" spans="2:42" ht="48">
      <c r="B49" s="114" t="s">
        <v>988</v>
      </c>
      <c r="C49" s="116" t="s">
        <v>966</v>
      </c>
      <c r="D49" s="116" t="s">
        <v>966</v>
      </c>
      <c r="E49" s="116" t="s">
        <v>966</v>
      </c>
      <c r="F49" s="116" t="s">
        <v>966</v>
      </c>
      <c r="G49" s="116" t="s">
        <v>966</v>
      </c>
      <c r="H49" s="116" t="s">
        <v>966</v>
      </c>
      <c r="I49" s="116" t="s">
        <v>966</v>
      </c>
      <c r="J49" s="116" t="s">
        <v>966</v>
      </c>
      <c r="K49" s="116" t="s">
        <v>966</v>
      </c>
      <c r="L49" s="116" t="s">
        <v>1123</v>
      </c>
      <c r="M49" s="120" t="s">
        <v>966</v>
      </c>
      <c r="N49" s="120" t="s">
        <v>966</v>
      </c>
      <c r="O49" s="120" t="s">
        <v>966</v>
      </c>
      <c r="P49" s="120" t="s">
        <v>966</v>
      </c>
      <c r="Q49" s="120" t="s">
        <v>966</v>
      </c>
      <c r="R49" s="120" t="s">
        <v>966</v>
      </c>
      <c r="S49" s="120" t="s">
        <v>966</v>
      </c>
      <c r="T49" s="120" t="s">
        <v>966</v>
      </c>
      <c r="U49" s="120" t="s">
        <v>966</v>
      </c>
      <c r="V49" s="120" t="s">
        <v>966</v>
      </c>
      <c r="W49" s="120" t="s">
        <v>966</v>
      </c>
      <c r="X49" s="120" t="s">
        <v>966</v>
      </c>
      <c r="Y49" s="120" t="s">
        <v>966</v>
      </c>
      <c r="Z49" s="120" t="s">
        <v>966</v>
      </c>
      <c r="AA49" s="120" t="s">
        <v>966</v>
      </c>
      <c r="AB49" s="120" t="s">
        <v>966</v>
      </c>
      <c r="AC49" s="120" t="s">
        <v>966</v>
      </c>
      <c r="AD49" s="120" t="s">
        <v>966</v>
      </c>
      <c r="AE49" s="120" t="s">
        <v>966</v>
      </c>
      <c r="AF49" s="120" t="s">
        <v>966</v>
      </c>
      <c r="AG49" s="116" t="s">
        <v>966</v>
      </c>
      <c r="AH49" s="116" t="s">
        <v>966</v>
      </c>
      <c r="AI49" s="116" t="s">
        <v>966</v>
      </c>
      <c r="AJ49" s="116" t="s">
        <v>966</v>
      </c>
      <c r="AK49" s="116" t="s">
        <v>966</v>
      </c>
      <c r="AL49" s="116" t="s">
        <v>966</v>
      </c>
      <c r="AM49" s="116" t="s">
        <v>966</v>
      </c>
      <c r="AN49" s="116" t="s">
        <v>966</v>
      </c>
      <c r="AO49" s="116" t="s">
        <v>966</v>
      </c>
      <c r="AP49" s="116" t="s">
        <v>966</v>
      </c>
    </row>
    <row r="50" spans="2:42" ht="60">
      <c r="B50" s="114" t="s">
        <v>990</v>
      </c>
      <c r="C50" s="154" t="s">
        <v>1000</v>
      </c>
      <c r="D50" s="154" t="s">
        <v>721</v>
      </c>
      <c r="E50" s="154" t="s">
        <v>721</v>
      </c>
      <c r="F50" s="154" t="s">
        <v>721</v>
      </c>
      <c r="G50" s="122" t="s">
        <v>721</v>
      </c>
      <c r="H50" s="154" t="s">
        <v>1124</v>
      </c>
      <c r="I50" s="154" t="s">
        <v>721</v>
      </c>
      <c r="J50" s="122" t="s">
        <v>1124</v>
      </c>
      <c r="K50" s="122" t="s">
        <v>1124</v>
      </c>
      <c r="L50" s="122" t="s">
        <v>1124</v>
      </c>
      <c r="M50" s="122" t="s">
        <v>1125</v>
      </c>
      <c r="N50" s="122" t="s">
        <v>1125</v>
      </c>
      <c r="O50" s="122" t="s">
        <v>1125</v>
      </c>
      <c r="P50" s="122" t="s">
        <v>1125</v>
      </c>
      <c r="Q50" s="122" t="s">
        <v>1125</v>
      </c>
      <c r="R50" s="122" t="s">
        <v>1125</v>
      </c>
      <c r="S50" s="122" t="s">
        <v>1125</v>
      </c>
      <c r="T50" s="122" t="s">
        <v>1125</v>
      </c>
      <c r="U50" s="122" t="s">
        <v>1125</v>
      </c>
      <c r="V50" s="122" t="s">
        <v>1125</v>
      </c>
      <c r="W50" s="122" t="s">
        <v>1125</v>
      </c>
      <c r="X50" s="122" t="s">
        <v>1125</v>
      </c>
      <c r="Y50" s="122" t="s">
        <v>1125</v>
      </c>
      <c r="Z50" s="122" t="s">
        <v>1125</v>
      </c>
      <c r="AA50" s="122" t="s">
        <v>1125</v>
      </c>
      <c r="AB50" s="122" t="s">
        <v>1125</v>
      </c>
      <c r="AC50" s="122" t="s">
        <v>1125</v>
      </c>
      <c r="AD50" s="122" t="s">
        <v>1125</v>
      </c>
      <c r="AE50" s="122" t="s">
        <v>1125</v>
      </c>
      <c r="AF50" s="122" t="s">
        <v>1125</v>
      </c>
      <c r="AG50" s="122" t="s">
        <v>1126</v>
      </c>
      <c r="AH50" s="122" t="s">
        <v>1127</v>
      </c>
      <c r="AI50" s="122" t="s">
        <v>1127</v>
      </c>
      <c r="AJ50" s="122" t="s">
        <v>1127</v>
      </c>
      <c r="AK50" s="122" t="s">
        <v>1128</v>
      </c>
      <c r="AL50" s="122" t="s">
        <v>1128</v>
      </c>
      <c r="AM50" s="122" t="s">
        <v>1129</v>
      </c>
      <c r="AN50" s="122" t="s">
        <v>1127</v>
      </c>
      <c r="AO50" s="122" t="s">
        <v>1127</v>
      </c>
      <c r="AP50" s="122" t="s">
        <v>1130</v>
      </c>
    </row>
    <row r="51" spans="2:42" ht="24">
      <c r="B51" s="114" t="s">
        <v>1001</v>
      </c>
      <c r="C51" s="154" t="s">
        <v>1131</v>
      </c>
      <c r="D51" s="154" t="s">
        <v>1131</v>
      </c>
      <c r="E51" s="154" t="s">
        <v>1131</v>
      </c>
      <c r="F51" s="154" t="s">
        <v>1131</v>
      </c>
      <c r="G51" s="154" t="s">
        <v>1131</v>
      </c>
      <c r="H51" s="154" t="s">
        <v>1131</v>
      </c>
      <c r="I51" s="154" t="s">
        <v>1131</v>
      </c>
      <c r="J51" s="154" t="s">
        <v>1131</v>
      </c>
      <c r="K51" s="154" t="s">
        <v>1131</v>
      </c>
      <c r="L51" s="154" t="s">
        <v>1131</v>
      </c>
      <c r="M51" s="122" t="s">
        <v>1132</v>
      </c>
      <c r="N51" s="122" t="s">
        <v>1132</v>
      </c>
      <c r="O51" s="122" t="s">
        <v>1132</v>
      </c>
      <c r="P51" s="122" t="s">
        <v>1132</v>
      </c>
      <c r="Q51" s="122" t="s">
        <v>1132</v>
      </c>
      <c r="R51" s="122" t="s">
        <v>1132</v>
      </c>
      <c r="S51" s="122" t="s">
        <v>1132</v>
      </c>
      <c r="T51" s="122" t="s">
        <v>1132</v>
      </c>
      <c r="U51" s="122" t="s">
        <v>1132</v>
      </c>
      <c r="V51" s="122" t="s">
        <v>1132</v>
      </c>
      <c r="W51" s="122" t="s">
        <v>1132</v>
      </c>
      <c r="X51" s="122" t="s">
        <v>1132</v>
      </c>
      <c r="Y51" s="122" t="s">
        <v>1132</v>
      </c>
      <c r="Z51" s="122" t="s">
        <v>1132</v>
      </c>
      <c r="AA51" s="122" t="s">
        <v>1132</v>
      </c>
      <c r="AB51" s="122" t="s">
        <v>1132</v>
      </c>
      <c r="AC51" s="122" t="s">
        <v>1132</v>
      </c>
      <c r="AD51" s="122" t="s">
        <v>1132</v>
      </c>
      <c r="AE51" s="122" t="s">
        <v>1132</v>
      </c>
      <c r="AF51" s="122" t="s">
        <v>1132</v>
      </c>
      <c r="AG51" s="122" t="s">
        <v>1132</v>
      </c>
      <c r="AH51" s="126" t="s">
        <v>1133</v>
      </c>
      <c r="AI51" s="126" t="s">
        <v>1133</v>
      </c>
      <c r="AJ51" s="126" t="s">
        <v>1133</v>
      </c>
      <c r="AK51" s="126" t="s">
        <v>1132</v>
      </c>
      <c r="AL51" s="126" t="s">
        <v>1132</v>
      </c>
      <c r="AM51" s="126" t="s">
        <v>1132</v>
      </c>
      <c r="AN51" s="126" t="s">
        <v>1132</v>
      </c>
      <c r="AO51" s="126" t="s">
        <v>1132</v>
      </c>
      <c r="AP51" s="126" t="s">
        <v>1004</v>
      </c>
    </row>
    <row r="52" spans="2:42" ht="60">
      <c r="B52" s="114" t="s">
        <v>1005</v>
      </c>
      <c r="C52" s="116" t="s">
        <v>967</v>
      </c>
      <c r="D52" s="116" t="s">
        <v>967</v>
      </c>
      <c r="E52" s="116" t="s">
        <v>967</v>
      </c>
      <c r="F52" s="116" t="s">
        <v>967</v>
      </c>
      <c r="G52" s="116" t="s">
        <v>967</v>
      </c>
      <c r="H52" s="116" t="s">
        <v>1134</v>
      </c>
      <c r="I52" s="116" t="s">
        <v>967</v>
      </c>
      <c r="J52" s="116" t="s">
        <v>967</v>
      </c>
      <c r="K52" s="116" t="s">
        <v>967</v>
      </c>
      <c r="L52" s="116" t="s">
        <v>967</v>
      </c>
      <c r="M52" s="116" t="s">
        <v>967</v>
      </c>
      <c r="N52" s="116" t="s">
        <v>967</v>
      </c>
      <c r="O52" s="116" t="s">
        <v>967</v>
      </c>
      <c r="P52" s="116" t="s">
        <v>967</v>
      </c>
      <c r="Q52" s="116" t="s">
        <v>967</v>
      </c>
      <c r="R52" s="116" t="s">
        <v>967</v>
      </c>
      <c r="S52" s="116" t="s">
        <v>967</v>
      </c>
      <c r="T52" s="116" t="s">
        <v>967</v>
      </c>
      <c r="U52" s="116" t="s">
        <v>967</v>
      </c>
      <c r="V52" s="116" t="s">
        <v>967</v>
      </c>
      <c r="W52" s="116" t="s">
        <v>967</v>
      </c>
      <c r="X52" s="116" t="s">
        <v>967</v>
      </c>
      <c r="Y52" s="116" t="s">
        <v>967</v>
      </c>
      <c r="Z52" s="116" t="s">
        <v>967</v>
      </c>
      <c r="AA52" s="116" t="s">
        <v>967</v>
      </c>
      <c r="AB52" s="116" t="s">
        <v>967</v>
      </c>
      <c r="AC52" s="116" t="s">
        <v>967</v>
      </c>
      <c r="AD52" s="116" t="s">
        <v>967</v>
      </c>
      <c r="AE52" s="116" t="s">
        <v>967</v>
      </c>
      <c r="AF52" s="116" t="s">
        <v>967</v>
      </c>
      <c r="AG52" s="116" t="s">
        <v>967</v>
      </c>
      <c r="AH52" s="116" t="s">
        <v>967</v>
      </c>
      <c r="AI52" s="116" t="s">
        <v>967</v>
      </c>
      <c r="AJ52" s="116" t="s">
        <v>967</v>
      </c>
      <c r="AK52" s="116" t="s">
        <v>966</v>
      </c>
      <c r="AL52" s="116" t="s">
        <v>967</v>
      </c>
      <c r="AM52" s="116" t="s">
        <v>967</v>
      </c>
      <c r="AN52" s="116" t="s">
        <v>967</v>
      </c>
      <c r="AO52" s="116" t="s">
        <v>967</v>
      </c>
      <c r="AP52" s="116" t="s">
        <v>966</v>
      </c>
    </row>
    <row r="53" spans="2:42" ht="48">
      <c r="B53" s="114" t="s">
        <v>1006</v>
      </c>
      <c r="C53" s="116" t="s">
        <v>1007</v>
      </c>
      <c r="D53" s="116" t="s">
        <v>1007</v>
      </c>
      <c r="E53" s="116" t="s">
        <v>1007</v>
      </c>
      <c r="F53" s="116" t="s">
        <v>1007</v>
      </c>
      <c r="G53" s="116" t="s">
        <v>1007</v>
      </c>
      <c r="H53" s="116" t="s">
        <v>1007</v>
      </c>
      <c r="I53" s="116" t="s">
        <v>1007</v>
      </c>
      <c r="J53" s="116" t="s">
        <v>1007</v>
      </c>
      <c r="K53" s="116" t="s">
        <v>1007</v>
      </c>
      <c r="L53" s="116" t="s">
        <v>1007</v>
      </c>
      <c r="M53" s="116" t="s">
        <v>2316</v>
      </c>
      <c r="N53" s="116" t="s">
        <v>2316</v>
      </c>
      <c r="O53" s="116" t="s">
        <v>2316</v>
      </c>
      <c r="P53" s="116" t="s">
        <v>2316</v>
      </c>
      <c r="Q53" s="116" t="s">
        <v>2316</v>
      </c>
      <c r="R53" s="116" t="s">
        <v>2316</v>
      </c>
      <c r="S53" s="116" t="s">
        <v>2316</v>
      </c>
      <c r="T53" s="116" t="s">
        <v>2316</v>
      </c>
      <c r="U53" s="116" t="s">
        <v>2316</v>
      </c>
      <c r="V53" s="116" t="s">
        <v>2316</v>
      </c>
      <c r="W53" s="116" t="s">
        <v>2316</v>
      </c>
      <c r="X53" s="116" t="s">
        <v>2316</v>
      </c>
      <c r="Y53" s="116" t="s">
        <v>2316</v>
      </c>
      <c r="Z53" s="116" t="s">
        <v>2316</v>
      </c>
      <c r="AA53" s="116" t="s">
        <v>2316</v>
      </c>
      <c r="AB53" s="116" t="s">
        <v>2316</v>
      </c>
      <c r="AC53" s="116" t="s">
        <v>2316</v>
      </c>
      <c r="AD53" s="116" t="s">
        <v>2316</v>
      </c>
      <c r="AE53" s="116" t="s">
        <v>2316</v>
      </c>
      <c r="AF53" s="116" t="s">
        <v>2316</v>
      </c>
      <c r="AG53" s="122" t="s">
        <v>2316</v>
      </c>
      <c r="AH53" s="122" t="s">
        <v>2316</v>
      </c>
      <c r="AI53" s="122" t="s">
        <v>2316</v>
      </c>
      <c r="AJ53" s="122" t="s">
        <v>2316</v>
      </c>
      <c r="AK53" s="122" t="s">
        <v>2316</v>
      </c>
      <c r="AL53" s="122" t="s">
        <v>2316</v>
      </c>
      <c r="AM53" s="122" t="s">
        <v>2316</v>
      </c>
      <c r="AN53" s="122" t="s">
        <v>2316</v>
      </c>
      <c r="AO53" s="122" t="s">
        <v>2316</v>
      </c>
      <c r="AP53" s="122" t="s">
        <v>2316</v>
      </c>
    </row>
    <row r="54" spans="2:42" ht="84">
      <c r="B54" s="114" t="s">
        <v>1009</v>
      </c>
      <c r="C54" s="116" t="s">
        <v>1015</v>
      </c>
      <c r="D54" s="116" t="s">
        <v>1015</v>
      </c>
      <c r="E54" s="116" t="s">
        <v>1015</v>
      </c>
      <c r="F54" s="116" t="s">
        <v>1015</v>
      </c>
      <c r="G54" s="116" t="s">
        <v>1015</v>
      </c>
      <c r="H54" s="116" t="s">
        <v>1015</v>
      </c>
      <c r="I54" s="116" t="s">
        <v>1015</v>
      </c>
      <c r="J54" s="116" t="s">
        <v>1015</v>
      </c>
      <c r="K54" s="116" t="s">
        <v>1015</v>
      </c>
      <c r="L54" s="116" t="s">
        <v>1135</v>
      </c>
      <c r="M54" s="116" t="s">
        <v>1015</v>
      </c>
      <c r="N54" s="116" t="s">
        <v>1015</v>
      </c>
      <c r="O54" s="116" t="s">
        <v>1015</v>
      </c>
      <c r="P54" s="116" t="s">
        <v>1015</v>
      </c>
      <c r="Q54" s="116" t="s">
        <v>1015</v>
      </c>
      <c r="R54" s="116" t="s">
        <v>1015</v>
      </c>
      <c r="S54" s="116" t="s">
        <v>1015</v>
      </c>
      <c r="T54" s="116" t="s">
        <v>1015</v>
      </c>
      <c r="U54" s="116" t="s">
        <v>1015</v>
      </c>
      <c r="V54" s="116" t="s">
        <v>1015</v>
      </c>
      <c r="W54" s="116" t="s">
        <v>1015</v>
      </c>
      <c r="X54" s="116" t="s">
        <v>1015</v>
      </c>
      <c r="Y54" s="116" t="s">
        <v>1015</v>
      </c>
      <c r="Z54" s="116" t="s">
        <v>1015</v>
      </c>
      <c r="AA54" s="116" t="s">
        <v>1015</v>
      </c>
      <c r="AB54" s="116" t="s">
        <v>1015</v>
      </c>
      <c r="AC54" s="116" t="s">
        <v>1015</v>
      </c>
      <c r="AD54" s="116" t="s">
        <v>1015</v>
      </c>
      <c r="AE54" s="116" t="s">
        <v>1015</v>
      </c>
      <c r="AF54" s="116" t="s">
        <v>1015</v>
      </c>
      <c r="AG54" s="126" t="s">
        <v>1015</v>
      </c>
      <c r="AH54" s="126" t="s">
        <v>1016</v>
      </c>
      <c r="AI54" s="126" t="s">
        <v>1016</v>
      </c>
      <c r="AJ54" s="126" t="s">
        <v>1016</v>
      </c>
      <c r="AK54" s="126" t="s">
        <v>1015</v>
      </c>
      <c r="AL54" s="126" t="s">
        <v>1015</v>
      </c>
      <c r="AM54" s="126" t="s">
        <v>1015</v>
      </c>
      <c r="AN54" s="126" t="s">
        <v>1015</v>
      </c>
      <c r="AO54" s="126" t="s">
        <v>1015</v>
      </c>
      <c r="AP54" s="126" t="s">
        <v>1016</v>
      </c>
    </row>
    <row r="55" spans="2:42" ht="36">
      <c r="B55" s="114" t="s">
        <v>1017</v>
      </c>
      <c r="C55" s="116" t="s">
        <v>1136</v>
      </c>
      <c r="D55" s="116" t="s">
        <v>1136</v>
      </c>
      <c r="E55" s="116" t="s">
        <v>1136</v>
      </c>
      <c r="F55" s="116" t="s">
        <v>1136</v>
      </c>
      <c r="G55" s="116" t="s">
        <v>1136</v>
      </c>
      <c r="H55" s="116" t="s">
        <v>1136</v>
      </c>
      <c r="I55" s="116" t="s">
        <v>1136</v>
      </c>
      <c r="J55" s="116" t="s">
        <v>1136</v>
      </c>
      <c r="K55" s="116" t="s">
        <v>1136</v>
      </c>
      <c r="L55" s="116" t="s">
        <v>1136</v>
      </c>
      <c r="M55" s="116" t="s">
        <v>1137</v>
      </c>
      <c r="N55" s="116" t="s">
        <v>1137</v>
      </c>
      <c r="O55" s="116" t="s">
        <v>2317</v>
      </c>
      <c r="P55" s="116" t="s">
        <v>2317</v>
      </c>
      <c r="Q55" s="116" t="s">
        <v>2317</v>
      </c>
      <c r="R55" s="116" t="s">
        <v>2317</v>
      </c>
      <c r="S55" s="116" t="s">
        <v>2317</v>
      </c>
      <c r="T55" s="116" t="s">
        <v>2317</v>
      </c>
      <c r="U55" s="116" t="s">
        <v>2317</v>
      </c>
      <c r="V55" s="116" t="s">
        <v>2317</v>
      </c>
      <c r="W55" s="116" t="s">
        <v>2317</v>
      </c>
      <c r="X55" s="116" t="s">
        <v>2317</v>
      </c>
      <c r="Y55" s="116" t="s">
        <v>1137</v>
      </c>
      <c r="Z55" s="116" t="s">
        <v>1137</v>
      </c>
      <c r="AA55" s="116" t="s">
        <v>1137</v>
      </c>
      <c r="AB55" s="116" t="s">
        <v>1137</v>
      </c>
      <c r="AC55" s="116" t="s">
        <v>1137</v>
      </c>
      <c r="AD55" s="116" t="s">
        <v>1137</v>
      </c>
      <c r="AE55" s="116" t="s">
        <v>1137</v>
      </c>
      <c r="AF55" s="116" t="s">
        <v>1137</v>
      </c>
      <c r="AG55" s="116" t="s">
        <v>1138</v>
      </c>
      <c r="AH55" s="116" t="s">
        <v>2317</v>
      </c>
      <c r="AI55" s="116" t="s">
        <v>2317</v>
      </c>
      <c r="AJ55" s="116" t="s">
        <v>2317</v>
      </c>
      <c r="AK55" s="116" t="s">
        <v>1138</v>
      </c>
      <c r="AL55" s="116" t="s">
        <v>2317</v>
      </c>
      <c r="AM55" s="116" t="s">
        <v>2317</v>
      </c>
      <c r="AN55" s="116" t="s">
        <v>2317</v>
      </c>
      <c r="AO55" s="116" t="s">
        <v>2317</v>
      </c>
      <c r="AP55" s="116" t="s">
        <v>2316</v>
      </c>
    </row>
    <row r="56" spans="2:42" ht="60">
      <c r="B56" s="114" t="s">
        <v>1018</v>
      </c>
      <c r="C56" s="116" t="s">
        <v>966</v>
      </c>
      <c r="D56" s="116" t="s">
        <v>966</v>
      </c>
      <c r="E56" s="116" t="s">
        <v>966</v>
      </c>
      <c r="F56" s="116" t="s">
        <v>966</v>
      </c>
      <c r="G56" s="116" t="s">
        <v>966</v>
      </c>
      <c r="H56" s="116" t="s">
        <v>966</v>
      </c>
      <c r="I56" s="116" t="s">
        <v>966</v>
      </c>
      <c r="J56" s="116" t="s">
        <v>966</v>
      </c>
      <c r="K56" s="116" t="s">
        <v>966</v>
      </c>
      <c r="L56" s="116" t="s">
        <v>966</v>
      </c>
      <c r="M56" s="116" t="s">
        <v>966</v>
      </c>
      <c r="N56" s="116" t="s">
        <v>966</v>
      </c>
      <c r="O56" s="116" t="s">
        <v>966</v>
      </c>
      <c r="P56" s="116" t="s">
        <v>966</v>
      </c>
      <c r="Q56" s="116" t="s">
        <v>966</v>
      </c>
      <c r="R56" s="116" t="s">
        <v>966</v>
      </c>
      <c r="S56" s="116" t="s">
        <v>966</v>
      </c>
      <c r="T56" s="116" t="s">
        <v>966</v>
      </c>
      <c r="U56" s="116" t="s">
        <v>966</v>
      </c>
      <c r="V56" s="116" t="s">
        <v>966</v>
      </c>
      <c r="W56" s="116" t="s">
        <v>966</v>
      </c>
      <c r="X56" s="116" t="s">
        <v>966</v>
      </c>
      <c r="Y56" s="116" t="s">
        <v>966</v>
      </c>
      <c r="Z56" s="116" t="s">
        <v>966</v>
      </c>
      <c r="AA56" s="116" t="s">
        <v>966</v>
      </c>
      <c r="AB56" s="116" t="s">
        <v>966</v>
      </c>
      <c r="AC56" s="116" t="s">
        <v>966</v>
      </c>
      <c r="AD56" s="116" t="s">
        <v>966</v>
      </c>
      <c r="AE56" s="116" t="s">
        <v>966</v>
      </c>
      <c r="AF56" s="116" t="s">
        <v>966</v>
      </c>
      <c r="AG56" s="122" t="s">
        <v>966</v>
      </c>
      <c r="AH56" s="122" t="s">
        <v>966</v>
      </c>
      <c r="AI56" s="122" t="s">
        <v>966</v>
      </c>
      <c r="AJ56" s="122" t="s">
        <v>966</v>
      </c>
      <c r="AK56" s="122" t="s">
        <v>966</v>
      </c>
      <c r="AL56" s="122" t="s">
        <v>966</v>
      </c>
      <c r="AM56" s="122" t="s">
        <v>966</v>
      </c>
      <c r="AN56" s="122" t="s">
        <v>966</v>
      </c>
      <c r="AO56" s="122" t="s">
        <v>966</v>
      </c>
      <c r="AP56" s="122" t="s">
        <v>966</v>
      </c>
    </row>
    <row r="57" spans="2:42" ht="397.5" customHeight="1" thickBot="1">
      <c r="B57" s="115" t="s">
        <v>1019</v>
      </c>
      <c r="C57" s="124" t="s">
        <v>2289</v>
      </c>
      <c r="D57" s="124" t="s">
        <v>2290</v>
      </c>
      <c r="E57" s="124" t="s">
        <v>2291</v>
      </c>
      <c r="F57" s="124" t="s">
        <v>2292</v>
      </c>
      <c r="G57" s="124" t="s">
        <v>2293</v>
      </c>
      <c r="H57" s="124" t="s">
        <v>2294</v>
      </c>
      <c r="I57" s="124" t="s">
        <v>2291</v>
      </c>
      <c r="J57" s="683" t="s">
        <v>2295</v>
      </c>
      <c r="K57" s="683" t="s">
        <v>2291</v>
      </c>
      <c r="L57" s="683" t="s">
        <v>2296</v>
      </c>
      <c r="M57" s="683" t="s">
        <v>2297</v>
      </c>
      <c r="N57" s="683" t="s">
        <v>2298</v>
      </c>
      <c r="O57" s="683" t="s">
        <v>2300</v>
      </c>
      <c r="P57" s="683" t="s">
        <v>2299</v>
      </c>
      <c r="Q57" s="683" t="s">
        <v>2299</v>
      </c>
      <c r="R57" s="683" t="s">
        <v>2299</v>
      </c>
      <c r="S57" s="683" t="s">
        <v>2301</v>
      </c>
      <c r="T57" s="683" t="s">
        <v>2301</v>
      </c>
      <c r="U57" s="683" t="s">
        <v>2301</v>
      </c>
      <c r="V57" s="683" t="s">
        <v>2302</v>
      </c>
      <c r="W57" s="683" t="s">
        <v>2301</v>
      </c>
      <c r="X57" s="683" t="s">
        <v>2303</v>
      </c>
      <c r="Y57" s="683" t="s">
        <v>2304</v>
      </c>
      <c r="Z57" s="683" t="s">
        <v>2305</v>
      </c>
      <c r="AA57" s="683" t="s">
        <v>2306</v>
      </c>
      <c r="AB57" s="683" t="s">
        <v>2307</v>
      </c>
      <c r="AC57" s="683" t="s">
        <v>2305</v>
      </c>
      <c r="AD57" s="683" t="s">
        <v>2308</v>
      </c>
      <c r="AE57" s="683" t="s">
        <v>2309</v>
      </c>
      <c r="AF57" s="683" t="s">
        <v>2309</v>
      </c>
      <c r="AG57" s="683" t="s">
        <v>2427</v>
      </c>
      <c r="AH57" s="683" t="s">
        <v>2310</v>
      </c>
      <c r="AI57" s="683" t="s">
        <v>2310</v>
      </c>
      <c r="AJ57" s="683" t="s">
        <v>2310</v>
      </c>
      <c r="AK57" s="683" t="s">
        <v>2428</v>
      </c>
      <c r="AL57" s="683" t="s">
        <v>2311</v>
      </c>
      <c r="AM57" s="683" t="s">
        <v>2312</v>
      </c>
      <c r="AN57" s="683" t="s">
        <v>2313</v>
      </c>
      <c r="AO57" s="683" t="s">
        <v>2314</v>
      </c>
      <c r="AP57" s="683" t="s">
        <v>2315</v>
      </c>
    </row>
    <row r="61" spans="2:42" ht="14">
      <c r="B61" s="112" t="s">
        <v>1139</v>
      </c>
      <c r="F61" s="112" t="s">
        <v>1140</v>
      </c>
    </row>
    <row r="63" spans="2:42" ht="12.5" thickBot="1">
      <c r="B63" s="684" t="s">
        <v>1141</v>
      </c>
      <c r="C63" s="111"/>
      <c r="D63" s="111"/>
      <c r="F63" s="684"/>
      <c r="G63" s="111"/>
      <c r="H63" s="111"/>
      <c r="I63" s="201"/>
      <c r="L63" s="86"/>
    </row>
    <row r="64" spans="2:42" s="19" customFormat="1" ht="36.75" customHeight="1" thickTop="1">
      <c r="B64" s="1214" t="s">
        <v>2327</v>
      </c>
      <c r="C64" s="1214"/>
      <c r="D64" s="1214"/>
      <c r="F64" s="282" t="s">
        <v>1142</v>
      </c>
      <c r="G64" s="283"/>
      <c r="H64" s="283"/>
      <c r="I64" s="421"/>
      <c r="J64" s="421"/>
      <c r="K64" s="421"/>
    </row>
    <row r="65" spans="2:12" s="19" customFormat="1" ht="36.75" customHeight="1">
      <c r="B65" s="1210"/>
      <c r="C65" s="1210"/>
      <c r="D65" s="1210"/>
      <c r="F65" s="284" t="s">
        <v>1143</v>
      </c>
      <c r="G65" s="285"/>
      <c r="H65" s="285"/>
      <c r="I65" s="421"/>
      <c r="J65" s="421"/>
      <c r="K65" s="421"/>
    </row>
    <row r="66" spans="2:12" s="19" customFormat="1" ht="36.75" customHeight="1">
      <c r="B66" s="1213" t="s">
        <v>1144</v>
      </c>
      <c r="C66" s="1213"/>
      <c r="D66" s="1213"/>
      <c r="F66" s="286" t="s">
        <v>1145</v>
      </c>
      <c r="G66" s="285"/>
      <c r="H66" s="285"/>
      <c r="J66" s="421"/>
      <c r="K66" s="421"/>
      <c r="L66" s="421"/>
    </row>
    <row r="67" spans="2:12" s="19" customFormat="1" ht="36.75" customHeight="1">
      <c r="B67" s="1209" t="s">
        <v>1146</v>
      </c>
      <c r="C67" s="1209"/>
      <c r="D67" s="1209"/>
      <c r="F67" s="284" t="s">
        <v>1147</v>
      </c>
      <c r="G67" s="285"/>
      <c r="H67" s="285"/>
      <c r="J67" s="421"/>
      <c r="K67" s="421"/>
      <c r="L67" s="421"/>
    </row>
    <row r="68" spans="2:12" s="19" customFormat="1" ht="36.75" customHeight="1">
      <c r="B68" s="1210"/>
      <c r="C68" s="1210"/>
      <c r="D68" s="1210"/>
      <c r="F68" s="284" t="s">
        <v>1148</v>
      </c>
      <c r="G68" s="285"/>
      <c r="H68" s="285"/>
      <c r="J68" s="421"/>
      <c r="K68" s="421"/>
      <c r="L68" s="421"/>
    </row>
    <row r="69" spans="2:12" s="19" customFormat="1" ht="36.75" customHeight="1">
      <c r="B69" s="1209" t="s">
        <v>2429</v>
      </c>
      <c r="C69" s="1209"/>
      <c r="D69" s="1209"/>
      <c r="F69" s="286" t="s">
        <v>1149</v>
      </c>
      <c r="G69" s="285"/>
      <c r="H69" s="285"/>
      <c r="J69" s="421"/>
      <c r="K69" s="421"/>
      <c r="L69" s="421"/>
    </row>
    <row r="70" spans="2:12" s="19" customFormat="1" ht="36.75" customHeight="1">
      <c r="B70" s="1210"/>
      <c r="C70" s="1210"/>
      <c r="D70" s="1210"/>
      <c r="F70" s="284" t="s">
        <v>1150</v>
      </c>
      <c r="G70" s="285"/>
      <c r="H70" s="285"/>
      <c r="J70" s="421"/>
      <c r="K70" s="421"/>
      <c r="L70" s="421"/>
    </row>
    <row r="71" spans="2:12" s="19" customFormat="1" ht="36.75" customHeight="1">
      <c r="B71" s="1215" t="s">
        <v>1151</v>
      </c>
      <c r="C71" s="1215"/>
      <c r="D71" s="1215"/>
      <c r="F71" s="284" t="s">
        <v>1152</v>
      </c>
      <c r="G71" s="285"/>
      <c r="H71" s="285"/>
      <c r="J71" s="421"/>
      <c r="K71" s="421"/>
      <c r="L71" s="421"/>
    </row>
    <row r="72" spans="2:12" s="19" customFormat="1" ht="36.75" customHeight="1">
      <c r="B72" s="1215" t="s">
        <v>1153</v>
      </c>
      <c r="C72" s="1215"/>
      <c r="D72" s="1215"/>
      <c r="F72" s="284" t="s">
        <v>1154</v>
      </c>
      <c r="G72" s="285"/>
      <c r="H72" s="285"/>
      <c r="J72" s="421"/>
      <c r="K72" s="421"/>
      <c r="L72" s="421"/>
    </row>
    <row r="73" spans="2:12" s="19" customFormat="1" ht="36.75" customHeight="1">
      <c r="B73" s="1215" t="s">
        <v>1155</v>
      </c>
      <c r="C73" s="1215"/>
      <c r="D73" s="1215"/>
      <c r="F73" s="284" t="s">
        <v>1156</v>
      </c>
      <c r="G73" s="285"/>
      <c r="H73" s="285"/>
      <c r="J73" s="421"/>
      <c r="K73" s="421"/>
      <c r="L73" s="421"/>
    </row>
    <row r="74" spans="2:12" s="19" customFormat="1" ht="36.75" customHeight="1">
      <c r="B74" s="1215" t="s">
        <v>1157</v>
      </c>
      <c r="C74" s="1215"/>
      <c r="D74" s="1215"/>
      <c r="F74" s="284" t="s">
        <v>1158</v>
      </c>
      <c r="G74" s="285"/>
      <c r="H74" s="285"/>
      <c r="J74" s="421"/>
      <c r="K74" s="421"/>
      <c r="L74" s="421"/>
    </row>
    <row r="75" spans="2:12" s="19" customFormat="1" ht="36.75" customHeight="1">
      <c r="B75" s="1215" t="s">
        <v>1159</v>
      </c>
      <c r="C75" s="1215"/>
      <c r="D75" s="1215"/>
      <c r="F75" s="284" t="s">
        <v>1160</v>
      </c>
      <c r="G75" s="285"/>
      <c r="H75" s="285"/>
      <c r="J75" s="421"/>
      <c r="K75" s="421"/>
      <c r="L75" s="421"/>
    </row>
    <row r="76" spans="2:12" s="19" customFormat="1" ht="36.75" customHeight="1">
      <c r="B76" s="1215" t="s">
        <v>1161</v>
      </c>
      <c r="C76" s="1215"/>
      <c r="D76" s="1215"/>
      <c r="F76" s="284" t="s">
        <v>1162</v>
      </c>
      <c r="G76" s="422"/>
      <c r="H76" s="422"/>
      <c r="K76" s="421"/>
      <c r="L76" s="421"/>
    </row>
    <row r="77" spans="2:12" s="19" customFormat="1" ht="36.75" customHeight="1">
      <c r="B77" s="1215" t="s">
        <v>1163</v>
      </c>
      <c r="C77" s="1215"/>
      <c r="D77" s="1215"/>
      <c r="F77" s="284" t="s">
        <v>1164</v>
      </c>
      <c r="G77" s="422"/>
      <c r="H77" s="422"/>
      <c r="J77" s="421"/>
      <c r="K77" s="421"/>
      <c r="L77" s="421"/>
    </row>
    <row r="78" spans="2:12" s="19" customFormat="1" ht="36.75" customHeight="1">
      <c r="B78" s="1209" t="s">
        <v>1165</v>
      </c>
      <c r="C78" s="1209"/>
      <c r="D78" s="1209"/>
      <c r="F78" s="284" t="s">
        <v>1166</v>
      </c>
      <c r="G78" s="422"/>
      <c r="H78" s="422"/>
      <c r="J78" s="421"/>
      <c r="K78" s="421"/>
      <c r="L78" s="421"/>
    </row>
    <row r="79" spans="2:12" s="19" customFormat="1" ht="36.75" customHeight="1">
      <c r="B79" s="1210"/>
      <c r="C79" s="1210"/>
      <c r="D79" s="1210"/>
      <c r="F79" s="284" t="s">
        <v>1167</v>
      </c>
      <c r="G79" s="422"/>
      <c r="H79" s="422"/>
      <c r="J79" s="421"/>
      <c r="K79" s="421"/>
      <c r="L79" s="421"/>
    </row>
    <row r="80" spans="2:12" s="19" customFormat="1" ht="36.75" customHeight="1" thickBot="1">
      <c r="B80" s="1215" t="s">
        <v>1168</v>
      </c>
      <c r="C80" s="1215"/>
      <c r="D80" s="1215"/>
      <c r="F80" s="287" t="s">
        <v>1169</v>
      </c>
      <c r="G80" s="288"/>
      <c r="H80" s="288"/>
      <c r="J80" s="421"/>
      <c r="K80" s="421"/>
      <c r="L80" s="421"/>
    </row>
    <row r="81" spans="2:12" s="19" customFormat="1" ht="36.75" customHeight="1">
      <c r="B81" s="1215" t="s">
        <v>1170</v>
      </c>
      <c r="C81" s="1215"/>
      <c r="D81" s="1215"/>
      <c r="G81" s="421"/>
      <c r="J81" s="421"/>
      <c r="K81" s="421"/>
      <c r="L81" s="421"/>
    </row>
    <row r="82" spans="2:12" s="19" customFormat="1" ht="36.75" customHeight="1">
      <c r="B82" s="1215" t="s">
        <v>1171</v>
      </c>
      <c r="C82" s="1215"/>
      <c r="D82" s="1215"/>
      <c r="G82" s="421"/>
      <c r="J82" s="421"/>
      <c r="K82" s="421"/>
      <c r="L82" s="421"/>
    </row>
    <row r="83" spans="2:12" s="19" customFormat="1" ht="36.75" customHeight="1">
      <c r="B83" s="1215" t="s">
        <v>1172</v>
      </c>
      <c r="C83" s="1215"/>
      <c r="D83" s="1215"/>
      <c r="G83" s="421"/>
      <c r="J83" s="421"/>
      <c r="K83" s="421"/>
      <c r="L83" s="421"/>
    </row>
    <row r="84" spans="2:12" s="19" customFormat="1" ht="36.75" customHeight="1" thickBot="1">
      <c r="B84" s="1216" t="s">
        <v>1173</v>
      </c>
      <c r="C84" s="1216"/>
      <c r="D84" s="1216"/>
      <c r="G84" s="421"/>
      <c r="J84" s="421"/>
      <c r="K84" s="421"/>
      <c r="L84" s="421"/>
    </row>
    <row r="85" spans="2:12">
      <c r="F85" s="19"/>
      <c r="G85" s="421"/>
      <c r="H85" s="19"/>
    </row>
  </sheetData>
  <sheetProtection algorithmName="SHA-512" hashValue="P20hFXuQ2VW7qydYXMiOoAAGngTvDI6j9f0p7xGokUQ5d49Ks3Pok8qItoquZgZ7el1t5eDqe3vKL897Ca1VGg==" saltValue="z26Ql5boQF2iLbvEL+j9mQ==" spinCount="100000" sheet="1" objects="1" scenarios="1"/>
  <mergeCells count="18">
    <mergeCell ref="B71:D71"/>
    <mergeCell ref="B84:D84"/>
    <mergeCell ref="B72:D72"/>
    <mergeCell ref="B73:D73"/>
    <mergeCell ref="B74:D74"/>
    <mergeCell ref="B75:D75"/>
    <mergeCell ref="B76:D76"/>
    <mergeCell ref="B77:D77"/>
    <mergeCell ref="B78:D79"/>
    <mergeCell ref="B80:D80"/>
    <mergeCell ref="B81:D81"/>
    <mergeCell ref="B82:D82"/>
    <mergeCell ref="B83:D83"/>
    <mergeCell ref="B69:D70"/>
    <mergeCell ref="B67:D68"/>
    <mergeCell ref="B66:D66"/>
    <mergeCell ref="B64:D65"/>
    <mergeCell ref="B8:H8"/>
  </mergeCells>
  <pageMargins left="0.70866141732283472" right="0.70866141732283472" top="0.74803149606299213" bottom="0.74803149606299213" header="0.31496062992125984" footer="0.31496062992125984"/>
  <pageSetup paperSize="8" scale="33" fitToWidth="3" fitToHeight="2" pageOrder="overThenDown" orientation="landscape" r:id="rId1"/>
  <rowBreaks count="2" manualBreakCount="2">
    <brk id="32" max="16383" man="1"/>
    <brk id="58" max="16383" man="1"/>
  </rowBreaks>
  <colBreaks count="2" manualBreakCount="2">
    <brk id="16" max="84" man="1"/>
    <brk id="32" max="8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A0C7-2A73-4BBB-ADD6-3669FF1ED47B}">
  <sheetPr codeName="Sheet45">
    <tabColor theme="5" tint="0.79998168889431442"/>
    <pageSetUpPr fitToPage="1"/>
  </sheetPr>
  <dimension ref="B1:L105"/>
  <sheetViews>
    <sheetView zoomScaleNormal="100" workbookViewId="0"/>
  </sheetViews>
  <sheetFormatPr defaultColWidth="9" defaultRowHeight="12"/>
  <cols>
    <col min="1" max="1" width="3.453125" style="86" customWidth="1"/>
    <col min="2" max="2" width="108" style="86" customWidth="1"/>
    <col min="3" max="6" width="17.1796875" style="86" customWidth="1"/>
    <col min="7" max="16384" width="9" style="86"/>
  </cols>
  <sheetData>
    <row r="1" spans="2:12" ht="13.4" customHeight="1"/>
    <row r="2" spans="2:12">
      <c r="F2" s="103" t="s">
        <v>0</v>
      </c>
    </row>
    <row r="3" spans="2:12" ht="12.5">
      <c r="C3" s="279"/>
      <c r="D3" s="279"/>
      <c r="E3" s="279"/>
      <c r="F3" s="279"/>
    </row>
    <row r="4" spans="2:12" ht="34.5" customHeight="1"/>
    <row r="5" spans="2:12" ht="20">
      <c r="B5" s="90" t="s">
        <v>1174</v>
      </c>
    </row>
    <row r="6" spans="2:12">
      <c r="B6" s="394"/>
    </row>
    <row r="7" spans="2:12" ht="135" customHeight="1">
      <c r="B7" s="1086" t="s">
        <v>2368</v>
      </c>
      <c r="C7" s="1086"/>
      <c r="D7" s="1086"/>
      <c r="E7" s="1086"/>
      <c r="F7" s="1086"/>
      <c r="I7" s="447"/>
      <c r="J7" s="447"/>
      <c r="K7" s="447"/>
      <c r="L7" s="447"/>
    </row>
    <row r="8" spans="2:12" ht="18" customHeight="1">
      <c r="B8" s="296"/>
      <c r="C8" s="446"/>
      <c r="D8" s="446"/>
      <c r="E8" s="446"/>
      <c r="F8" s="446"/>
    </row>
    <row r="9" spans="2:12" s="421" customFormat="1" ht="18" customHeight="1">
      <c r="B9" s="445"/>
      <c r="C9" s="423"/>
      <c r="D9" s="423"/>
      <c r="E9" s="423"/>
      <c r="F9" s="423"/>
    </row>
    <row r="10" spans="2:12" s="421" customFormat="1" ht="18" customHeight="1">
      <c r="B10" s="445"/>
      <c r="C10" s="423"/>
      <c r="D10" s="423"/>
      <c r="E10" s="423"/>
      <c r="F10" s="423"/>
    </row>
    <row r="11" spans="2:12" s="421" customFormat="1" ht="18" customHeight="1">
      <c r="B11" s="445"/>
      <c r="C11" s="423"/>
      <c r="D11" s="423"/>
      <c r="E11" s="423"/>
      <c r="F11" s="423"/>
    </row>
    <row r="12" spans="2:12" ht="16.5" customHeight="1">
      <c r="B12" s="295"/>
      <c r="C12" s="1217" t="s">
        <v>99</v>
      </c>
      <c r="D12" s="1100"/>
      <c r="E12" s="1100"/>
      <c r="F12" s="1218"/>
    </row>
    <row r="13" spans="2:12" ht="23.5" customHeight="1" thickBot="1">
      <c r="B13" s="396" t="s">
        <v>1175</v>
      </c>
      <c r="C13" s="441" t="s">
        <v>879</v>
      </c>
      <c r="D13" s="441" t="s">
        <v>880</v>
      </c>
      <c r="E13" s="441" t="s">
        <v>881</v>
      </c>
      <c r="F13" s="441" t="s">
        <v>882</v>
      </c>
    </row>
    <row r="14" spans="2:12" ht="20.25" customHeight="1" thickTop="1">
      <c r="B14" s="448" t="s">
        <v>1176</v>
      </c>
      <c r="C14" s="444"/>
      <c r="D14" s="444"/>
      <c r="E14" s="444"/>
      <c r="F14" s="444"/>
    </row>
    <row r="15" spans="2:12" ht="61.5" customHeight="1">
      <c r="B15" s="422" t="s">
        <v>1177</v>
      </c>
      <c r="C15" s="817" t="s">
        <v>2800</v>
      </c>
      <c r="D15" s="817" t="s">
        <v>2800</v>
      </c>
      <c r="E15" s="817" t="s">
        <v>2800</v>
      </c>
      <c r="F15" s="817" t="s">
        <v>2800</v>
      </c>
    </row>
    <row r="16" spans="2:12" ht="45" customHeight="1">
      <c r="B16" s="442" t="s">
        <v>1178</v>
      </c>
      <c r="C16" s="817" t="s">
        <v>2800</v>
      </c>
      <c r="D16" s="817" t="s">
        <v>2800</v>
      </c>
      <c r="E16" s="817" t="s">
        <v>2800</v>
      </c>
      <c r="F16" s="817" t="s">
        <v>2800</v>
      </c>
    </row>
    <row r="17" spans="2:6" ht="51.75" customHeight="1">
      <c r="B17" s="443" t="s">
        <v>1179</v>
      </c>
      <c r="C17" s="817" t="s">
        <v>2800</v>
      </c>
      <c r="D17" s="817" t="s">
        <v>2800</v>
      </c>
      <c r="E17" s="817" t="s">
        <v>2800</v>
      </c>
      <c r="F17" s="817" t="s">
        <v>2800</v>
      </c>
    </row>
    <row r="18" spans="2:6" ht="41.25" customHeight="1">
      <c r="B18" s="443" t="s">
        <v>1180</v>
      </c>
      <c r="C18" s="817" t="s">
        <v>2800</v>
      </c>
      <c r="D18" s="817" t="s">
        <v>2800</v>
      </c>
      <c r="E18" s="817" t="s">
        <v>2800</v>
      </c>
      <c r="F18" s="817" t="s">
        <v>2800</v>
      </c>
    </row>
    <row r="19" spans="2:6" ht="20.25" customHeight="1">
      <c r="B19" s="449" t="s">
        <v>1181</v>
      </c>
      <c r="C19" s="818"/>
      <c r="D19" s="818"/>
      <c r="E19" s="818"/>
      <c r="F19" s="818"/>
    </row>
    <row r="20" spans="2:6" ht="57.75" customHeight="1">
      <c r="B20" s="443" t="s">
        <v>1182</v>
      </c>
      <c r="C20" s="817" t="s">
        <v>2800</v>
      </c>
      <c r="D20" s="817" t="s">
        <v>2800</v>
      </c>
      <c r="E20" s="817" t="s">
        <v>2800</v>
      </c>
      <c r="F20" s="817" t="s">
        <v>2800</v>
      </c>
    </row>
    <row r="21" spans="2:6" ht="58.5" customHeight="1">
      <c r="B21" s="443" t="s">
        <v>1183</v>
      </c>
      <c r="C21" s="817" t="s">
        <v>2800</v>
      </c>
      <c r="D21" s="817" t="s">
        <v>2800</v>
      </c>
      <c r="E21" s="817" t="s">
        <v>2800</v>
      </c>
      <c r="F21" s="817" t="s">
        <v>2800</v>
      </c>
    </row>
    <row r="22" spans="2:6" ht="84" customHeight="1">
      <c r="B22" s="443" t="s">
        <v>1184</v>
      </c>
      <c r="C22" s="817" t="s">
        <v>2800</v>
      </c>
      <c r="D22" s="817" t="s">
        <v>2800</v>
      </c>
      <c r="E22" s="817" t="s">
        <v>2800</v>
      </c>
      <c r="F22" s="817" t="s">
        <v>2800</v>
      </c>
    </row>
    <row r="23" spans="2:6" ht="47.25" customHeight="1">
      <c r="B23" s="443" t="s">
        <v>1185</v>
      </c>
      <c r="C23" s="817" t="s">
        <v>2800</v>
      </c>
      <c r="D23" s="817" t="s">
        <v>2800</v>
      </c>
      <c r="E23" s="817" t="s">
        <v>2800</v>
      </c>
      <c r="F23" s="817" t="s">
        <v>2800</v>
      </c>
    </row>
    <row r="24" spans="2:6" ht="20.25" customHeight="1">
      <c r="B24" s="450" t="s">
        <v>1186</v>
      </c>
      <c r="C24" s="819"/>
      <c r="D24" s="819"/>
      <c r="E24" s="819"/>
      <c r="F24" s="819"/>
    </row>
    <row r="25" spans="2:6" ht="35.25" customHeight="1">
      <c r="B25" s="443" t="s">
        <v>1187</v>
      </c>
      <c r="C25" s="817" t="s">
        <v>2800</v>
      </c>
      <c r="D25" s="817" t="s">
        <v>2800</v>
      </c>
      <c r="E25" s="817" t="s">
        <v>2800</v>
      </c>
      <c r="F25" s="817" t="s">
        <v>2800</v>
      </c>
    </row>
    <row r="26" spans="2:6" ht="108">
      <c r="B26" s="443" t="s">
        <v>1188</v>
      </c>
      <c r="C26" s="817" t="s">
        <v>2800</v>
      </c>
      <c r="D26" s="817" t="s">
        <v>2800</v>
      </c>
      <c r="E26" s="817" t="s">
        <v>2800</v>
      </c>
      <c r="F26" s="817" t="s">
        <v>2800</v>
      </c>
    </row>
    <row r="27" spans="2:6" ht="62.25" customHeight="1">
      <c r="B27" s="443" t="s">
        <v>1189</v>
      </c>
      <c r="C27" s="817" t="s">
        <v>2800</v>
      </c>
      <c r="D27" s="817" t="s">
        <v>2800</v>
      </c>
      <c r="E27" s="817" t="s">
        <v>2800</v>
      </c>
      <c r="F27" s="817" t="s">
        <v>2800</v>
      </c>
    </row>
    <row r="28" spans="2:6" ht="57" customHeight="1">
      <c r="B28" s="443" t="s">
        <v>1190</v>
      </c>
      <c r="C28" s="817" t="s">
        <v>2800</v>
      </c>
      <c r="D28" s="817" t="s">
        <v>2800</v>
      </c>
      <c r="E28" s="817" t="s">
        <v>2800</v>
      </c>
      <c r="F28" s="817" t="s">
        <v>2800</v>
      </c>
    </row>
    <row r="29" spans="2:6" ht="20.25" customHeight="1">
      <c r="B29" s="449" t="s">
        <v>1191</v>
      </c>
      <c r="C29" s="818"/>
      <c r="D29" s="818"/>
      <c r="E29" s="818"/>
      <c r="F29" s="818"/>
    </row>
    <row r="30" spans="2:6" ht="63.75" customHeight="1">
      <c r="B30" s="443" t="s">
        <v>2430</v>
      </c>
      <c r="C30" s="817" t="s">
        <v>2800</v>
      </c>
      <c r="D30" s="817" t="s">
        <v>2800</v>
      </c>
      <c r="E30" s="817" t="s">
        <v>2800</v>
      </c>
      <c r="F30" s="817" t="s">
        <v>2800</v>
      </c>
    </row>
    <row r="31" spans="2:6" ht="255" customHeight="1">
      <c r="B31" s="443" t="s">
        <v>1192</v>
      </c>
      <c r="C31" s="817" t="s">
        <v>2800</v>
      </c>
      <c r="D31" s="817" t="s">
        <v>2800</v>
      </c>
      <c r="E31" s="817" t="s">
        <v>2800</v>
      </c>
      <c r="F31" s="817" t="s">
        <v>2800</v>
      </c>
    </row>
    <row r="32" spans="2:6" ht="42" customHeight="1">
      <c r="B32" s="443" t="s">
        <v>1193</v>
      </c>
      <c r="C32" s="817" t="s">
        <v>2800</v>
      </c>
      <c r="D32" s="817" t="s">
        <v>2800</v>
      </c>
      <c r="E32" s="817" t="s">
        <v>2800</v>
      </c>
      <c r="F32" s="817" t="s">
        <v>2800</v>
      </c>
    </row>
    <row r="33" spans="2:6" ht="36.75" customHeight="1">
      <c r="B33" s="443" t="s">
        <v>1194</v>
      </c>
      <c r="C33" s="817" t="s">
        <v>2800</v>
      </c>
      <c r="D33" s="817" t="s">
        <v>2800</v>
      </c>
      <c r="E33" s="817" t="s">
        <v>2800</v>
      </c>
      <c r="F33" s="817" t="s">
        <v>2800</v>
      </c>
    </row>
    <row r="34" spans="2:6" ht="47.25" customHeight="1">
      <c r="B34" s="443" t="s">
        <v>1195</v>
      </c>
      <c r="C34" s="817" t="s">
        <v>2800</v>
      </c>
      <c r="D34" s="817" t="s">
        <v>2800</v>
      </c>
      <c r="E34" s="817" t="s">
        <v>2800</v>
      </c>
      <c r="F34" s="817" t="s">
        <v>2800</v>
      </c>
    </row>
    <row r="35" spans="2:6" ht="33" customHeight="1">
      <c r="B35" s="443" t="s">
        <v>1196</v>
      </c>
      <c r="C35" s="817" t="s">
        <v>2800</v>
      </c>
      <c r="D35" s="817" t="s">
        <v>2800</v>
      </c>
      <c r="E35" s="817" t="s">
        <v>2800</v>
      </c>
      <c r="F35" s="817" t="s">
        <v>2800</v>
      </c>
    </row>
    <row r="36" spans="2:6" ht="82.5" customHeight="1">
      <c r="B36" s="443" t="s">
        <v>1197</v>
      </c>
      <c r="C36" s="817" t="s">
        <v>2800</v>
      </c>
      <c r="D36" s="817" t="s">
        <v>2800</v>
      </c>
      <c r="E36" s="817" t="s">
        <v>2800</v>
      </c>
      <c r="F36" s="817" t="s">
        <v>2800</v>
      </c>
    </row>
    <row r="37" spans="2:6" ht="73.5" customHeight="1">
      <c r="B37" s="443" t="s">
        <v>1198</v>
      </c>
      <c r="C37" s="817" t="s">
        <v>2800</v>
      </c>
      <c r="D37" s="817" t="s">
        <v>2800</v>
      </c>
      <c r="E37" s="817" t="s">
        <v>2800</v>
      </c>
      <c r="F37" s="817" t="s">
        <v>2800</v>
      </c>
    </row>
    <row r="38" spans="2:6" ht="20.25" customHeight="1">
      <c r="B38" s="450" t="s">
        <v>1199</v>
      </c>
      <c r="C38" s="819"/>
      <c r="D38" s="819"/>
      <c r="E38" s="819"/>
      <c r="F38" s="819"/>
    </row>
    <row r="39" spans="2:6" ht="71.25" customHeight="1">
      <c r="B39" s="443" t="s">
        <v>1200</v>
      </c>
      <c r="C39" s="817" t="s">
        <v>2800</v>
      </c>
      <c r="D39" s="817" t="s">
        <v>2800</v>
      </c>
      <c r="E39" s="817" t="s">
        <v>2800</v>
      </c>
      <c r="F39" s="817" t="s">
        <v>2800</v>
      </c>
    </row>
    <row r="40" spans="2:6" ht="71.25" customHeight="1">
      <c r="B40" s="443" t="s">
        <v>1201</v>
      </c>
      <c r="C40" s="817" t="s">
        <v>2800</v>
      </c>
      <c r="D40" s="817" t="s">
        <v>2800</v>
      </c>
      <c r="E40" s="817" t="s">
        <v>2800</v>
      </c>
      <c r="F40" s="817" t="s">
        <v>2800</v>
      </c>
    </row>
    <row r="41" spans="2:6" ht="69.75" customHeight="1">
      <c r="B41" s="443" t="s">
        <v>1202</v>
      </c>
      <c r="C41" s="817" t="s">
        <v>2800</v>
      </c>
      <c r="D41" s="817" t="s">
        <v>2800</v>
      </c>
      <c r="E41" s="817" t="s">
        <v>2800</v>
      </c>
      <c r="F41" s="817" t="s">
        <v>2800</v>
      </c>
    </row>
    <row r="42" spans="2:6" ht="39" customHeight="1">
      <c r="B42" s="443" t="s">
        <v>1203</v>
      </c>
      <c r="C42" s="817" t="s">
        <v>2800</v>
      </c>
      <c r="D42" s="817" t="s">
        <v>2800</v>
      </c>
      <c r="E42" s="817" t="s">
        <v>2800</v>
      </c>
      <c r="F42" s="817" t="s">
        <v>2800</v>
      </c>
    </row>
    <row r="43" spans="2:6" ht="34.5" customHeight="1">
      <c r="B43" s="443" t="s">
        <v>1204</v>
      </c>
      <c r="C43" s="817" t="s">
        <v>2800</v>
      </c>
      <c r="D43" s="817" t="s">
        <v>2800</v>
      </c>
      <c r="E43" s="817" t="s">
        <v>2800</v>
      </c>
      <c r="F43" s="817" t="s">
        <v>2800</v>
      </c>
    </row>
    <row r="44" spans="2:6" ht="49.5" customHeight="1">
      <c r="B44" s="443" t="s">
        <v>1205</v>
      </c>
      <c r="C44" s="817" t="s">
        <v>2800</v>
      </c>
      <c r="D44" s="817" t="s">
        <v>2800</v>
      </c>
      <c r="E44" s="817" t="s">
        <v>2800</v>
      </c>
      <c r="F44" s="817" t="s">
        <v>2800</v>
      </c>
    </row>
    <row r="45" spans="2:6" ht="133.5" customHeight="1">
      <c r="B45" s="443" t="s">
        <v>1206</v>
      </c>
      <c r="C45" s="817" t="s">
        <v>2800</v>
      </c>
      <c r="D45" s="817" t="s">
        <v>2800</v>
      </c>
      <c r="E45" s="817" t="s">
        <v>2800</v>
      </c>
      <c r="F45" s="817" t="s">
        <v>2800</v>
      </c>
    </row>
    <row r="46" spans="2:6" ht="44.25" customHeight="1">
      <c r="B46" s="443" t="s">
        <v>1207</v>
      </c>
      <c r="C46" s="817" t="s">
        <v>2800</v>
      </c>
      <c r="D46" s="817" t="s">
        <v>2800</v>
      </c>
      <c r="E46" s="817" t="s">
        <v>2800</v>
      </c>
      <c r="F46" s="817" t="s">
        <v>2800</v>
      </c>
    </row>
    <row r="47" spans="2:6" ht="20.25" customHeight="1">
      <c r="B47" s="450" t="s">
        <v>1208</v>
      </c>
      <c r="C47" s="819"/>
      <c r="D47" s="819"/>
      <c r="E47" s="819"/>
      <c r="F47" s="819"/>
    </row>
    <row r="48" spans="2:6" ht="66" customHeight="1">
      <c r="B48" s="443" t="s">
        <v>1209</v>
      </c>
      <c r="C48" s="817" t="s">
        <v>2800</v>
      </c>
      <c r="D48" s="817" t="s">
        <v>2800</v>
      </c>
      <c r="E48" s="817" t="s">
        <v>2800</v>
      </c>
      <c r="F48" s="817" t="s">
        <v>2800</v>
      </c>
    </row>
    <row r="49" spans="2:6" ht="49.5" customHeight="1">
      <c r="B49" s="443" t="s">
        <v>1210</v>
      </c>
      <c r="C49" s="817" t="s">
        <v>2800</v>
      </c>
      <c r="D49" s="817" t="s">
        <v>2800</v>
      </c>
      <c r="E49" s="817" t="s">
        <v>2800</v>
      </c>
      <c r="F49" s="817" t="s">
        <v>2800</v>
      </c>
    </row>
    <row r="50" spans="2:6" ht="24">
      <c r="B50" s="443" t="s">
        <v>1211</v>
      </c>
      <c r="C50" s="817" t="s">
        <v>2800</v>
      </c>
      <c r="D50" s="817" t="s">
        <v>2800</v>
      </c>
      <c r="E50" s="817" t="s">
        <v>2800</v>
      </c>
      <c r="F50" s="817" t="s">
        <v>2800</v>
      </c>
    </row>
    <row r="51" spans="2:6" ht="60.75" customHeight="1">
      <c r="B51" s="443" t="s">
        <v>1212</v>
      </c>
      <c r="C51" s="817" t="s">
        <v>2800</v>
      </c>
      <c r="D51" s="817" t="s">
        <v>2800</v>
      </c>
      <c r="E51" s="817" t="s">
        <v>2800</v>
      </c>
      <c r="F51" s="817" t="s">
        <v>2800</v>
      </c>
    </row>
    <row r="52" spans="2:6" ht="84.75" customHeight="1">
      <c r="B52" s="443" t="s">
        <v>1213</v>
      </c>
      <c r="C52" s="817" t="s">
        <v>2800</v>
      </c>
      <c r="D52" s="817" t="s">
        <v>2800</v>
      </c>
      <c r="E52" s="817" t="s">
        <v>2800</v>
      </c>
      <c r="F52" s="817" t="s">
        <v>2800</v>
      </c>
    </row>
    <row r="53" spans="2:6" ht="36" customHeight="1">
      <c r="B53" s="443" t="s">
        <v>1214</v>
      </c>
      <c r="C53" s="817" t="s">
        <v>2800</v>
      </c>
      <c r="D53" s="817" t="s">
        <v>2800</v>
      </c>
      <c r="E53" s="817" t="s">
        <v>2800</v>
      </c>
      <c r="F53" s="817" t="s">
        <v>2800</v>
      </c>
    </row>
    <row r="54" spans="2:6" ht="20.25" customHeight="1">
      <c r="B54" s="450" t="s">
        <v>1215</v>
      </c>
      <c r="C54" s="819"/>
      <c r="D54" s="819"/>
      <c r="E54" s="819"/>
      <c r="F54" s="819"/>
    </row>
    <row r="55" spans="2:6" ht="48" customHeight="1">
      <c r="B55" s="443" t="s">
        <v>1216</v>
      </c>
      <c r="C55" s="817" t="s">
        <v>2800</v>
      </c>
      <c r="D55" s="817" t="s">
        <v>2800</v>
      </c>
      <c r="E55" s="817" t="s">
        <v>2800</v>
      </c>
      <c r="F55" s="817" t="s">
        <v>2800</v>
      </c>
    </row>
    <row r="56" spans="2:6" ht="57.75" customHeight="1">
      <c r="B56" s="443" t="s">
        <v>1217</v>
      </c>
      <c r="C56" s="817" t="s">
        <v>2800</v>
      </c>
      <c r="D56" s="817" t="s">
        <v>2800</v>
      </c>
      <c r="E56" s="817" t="s">
        <v>2800</v>
      </c>
      <c r="F56" s="817" t="s">
        <v>2800</v>
      </c>
    </row>
    <row r="57" spans="2:6" ht="79.5" customHeight="1">
      <c r="B57" s="443" t="s">
        <v>1218</v>
      </c>
      <c r="C57" s="817" t="s">
        <v>2800</v>
      </c>
      <c r="D57" s="817" t="s">
        <v>2800</v>
      </c>
      <c r="E57" s="817" t="s">
        <v>2800</v>
      </c>
      <c r="F57" s="817" t="s">
        <v>2800</v>
      </c>
    </row>
    <row r="58" spans="2:6" ht="71.25" customHeight="1">
      <c r="B58" s="443" t="s">
        <v>1219</v>
      </c>
      <c r="C58" s="817" t="s">
        <v>2800</v>
      </c>
      <c r="D58" s="817" t="s">
        <v>2800</v>
      </c>
      <c r="E58" s="817" t="s">
        <v>2800</v>
      </c>
      <c r="F58" s="817" t="s">
        <v>2800</v>
      </c>
    </row>
    <row r="59" spans="2:6" ht="47.25" customHeight="1">
      <c r="B59" s="443" t="s">
        <v>1220</v>
      </c>
      <c r="C59" s="817" t="s">
        <v>2800</v>
      </c>
      <c r="D59" s="817" t="s">
        <v>2800</v>
      </c>
      <c r="E59" s="817" t="s">
        <v>2800</v>
      </c>
      <c r="F59" s="817" t="s">
        <v>2800</v>
      </c>
    </row>
    <row r="60" spans="2:6" ht="20.25" customHeight="1">
      <c r="B60" s="450" t="s">
        <v>1221</v>
      </c>
      <c r="C60" s="819"/>
      <c r="D60" s="819"/>
      <c r="E60" s="819"/>
      <c r="F60" s="819"/>
    </row>
    <row r="61" spans="2:6" ht="32.25" customHeight="1">
      <c r="B61" s="443" t="s">
        <v>1222</v>
      </c>
      <c r="C61" s="817" t="s">
        <v>2800</v>
      </c>
      <c r="D61" s="817" t="s">
        <v>2800</v>
      </c>
      <c r="E61" s="817" t="s">
        <v>2800</v>
      </c>
      <c r="F61" s="817" t="s">
        <v>2800</v>
      </c>
    </row>
    <row r="62" spans="2:6" ht="35.25" customHeight="1">
      <c r="B62" s="443" t="s">
        <v>1223</v>
      </c>
      <c r="C62" s="817" t="s">
        <v>2800</v>
      </c>
      <c r="D62" s="817" t="s">
        <v>2800</v>
      </c>
      <c r="E62" s="817" t="s">
        <v>2800</v>
      </c>
      <c r="F62" s="817" t="s">
        <v>2800</v>
      </c>
    </row>
    <row r="63" spans="2:6" ht="60" customHeight="1">
      <c r="B63" s="443" t="s">
        <v>1224</v>
      </c>
      <c r="C63" s="817" t="s">
        <v>2800</v>
      </c>
      <c r="D63" s="817" t="s">
        <v>2800</v>
      </c>
      <c r="E63" s="817" t="s">
        <v>2800</v>
      </c>
      <c r="F63" s="817" t="s">
        <v>2800</v>
      </c>
    </row>
    <row r="64" spans="2:6" ht="97.5" customHeight="1">
      <c r="B64" s="443" t="s">
        <v>1225</v>
      </c>
      <c r="C64" s="817" t="s">
        <v>2800</v>
      </c>
      <c r="D64" s="817" t="s">
        <v>2800</v>
      </c>
      <c r="E64" s="817" t="s">
        <v>2800</v>
      </c>
      <c r="F64" s="817" t="s">
        <v>2800</v>
      </c>
    </row>
    <row r="65" spans="2:7" ht="62.25" customHeight="1">
      <c r="B65" s="443" t="s">
        <v>1226</v>
      </c>
      <c r="C65" s="817" t="s">
        <v>2800</v>
      </c>
      <c r="D65" s="817" t="s">
        <v>2800</v>
      </c>
      <c r="E65" s="817" t="s">
        <v>2800</v>
      </c>
      <c r="F65" s="817" t="s">
        <v>2800</v>
      </c>
    </row>
    <row r="66" spans="2:7" ht="62.25" customHeight="1">
      <c r="B66" s="443" t="s">
        <v>1227</v>
      </c>
      <c r="C66" s="817" t="s">
        <v>2800</v>
      </c>
      <c r="D66" s="817" t="s">
        <v>2800</v>
      </c>
      <c r="E66" s="817" t="s">
        <v>2800</v>
      </c>
      <c r="F66" s="817" t="s">
        <v>2800</v>
      </c>
    </row>
    <row r="67" spans="2:7" ht="60.75" customHeight="1">
      <c r="B67" s="443" t="s">
        <v>1228</v>
      </c>
      <c r="C67" s="817" t="s">
        <v>2800</v>
      </c>
      <c r="D67" s="817" t="s">
        <v>2800</v>
      </c>
      <c r="E67" s="817" t="s">
        <v>2800</v>
      </c>
      <c r="F67" s="817" t="s">
        <v>2800</v>
      </c>
    </row>
    <row r="68" spans="2:7" ht="20.25" customHeight="1">
      <c r="B68" s="450" t="s">
        <v>1229</v>
      </c>
      <c r="C68" s="819"/>
      <c r="D68" s="819"/>
      <c r="E68" s="819"/>
      <c r="F68" s="819"/>
    </row>
    <row r="69" spans="2:7" ht="139.5" customHeight="1">
      <c r="B69" s="443" t="s">
        <v>1230</v>
      </c>
      <c r="C69" s="817" t="s">
        <v>2800</v>
      </c>
      <c r="D69" s="817" t="s">
        <v>2800</v>
      </c>
      <c r="E69" s="817" t="s">
        <v>2800</v>
      </c>
      <c r="F69" s="817" t="s">
        <v>2800</v>
      </c>
    </row>
    <row r="70" spans="2:7" ht="51.75" customHeight="1">
      <c r="B70" s="443" t="s">
        <v>1231</v>
      </c>
      <c r="C70" s="817" t="s">
        <v>2800</v>
      </c>
      <c r="D70" s="817" t="s">
        <v>2800</v>
      </c>
      <c r="E70" s="817" t="s">
        <v>2800</v>
      </c>
      <c r="F70" s="817" t="s">
        <v>2800</v>
      </c>
    </row>
    <row r="71" spans="2:7" ht="53.25" customHeight="1">
      <c r="B71" s="443" t="s">
        <v>1232</v>
      </c>
      <c r="C71" s="817" t="s">
        <v>2800</v>
      </c>
      <c r="D71" s="817" t="s">
        <v>2800</v>
      </c>
      <c r="E71" s="817" t="s">
        <v>2800</v>
      </c>
      <c r="F71" s="817" t="s">
        <v>2800</v>
      </c>
    </row>
    <row r="72" spans="2:7" ht="35.25" customHeight="1">
      <c r="B72" s="443" t="s">
        <v>1233</v>
      </c>
      <c r="C72" s="817" t="s">
        <v>2800</v>
      </c>
      <c r="D72" s="817" t="s">
        <v>2800</v>
      </c>
      <c r="E72" s="817" t="s">
        <v>2800</v>
      </c>
      <c r="F72" s="817" t="s">
        <v>2800</v>
      </c>
    </row>
    <row r="73" spans="2:7" ht="32.25" customHeight="1">
      <c r="B73" s="443" t="s">
        <v>1234</v>
      </c>
      <c r="C73" s="817" t="s">
        <v>2800</v>
      </c>
      <c r="D73" s="817" t="s">
        <v>2800</v>
      </c>
      <c r="E73" s="817" t="s">
        <v>2800</v>
      </c>
      <c r="F73" s="817" t="s">
        <v>2800</v>
      </c>
    </row>
    <row r="74" spans="2:7" ht="20.25" customHeight="1">
      <c r="B74" s="450" t="s">
        <v>1235</v>
      </c>
      <c r="C74" s="819"/>
      <c r="D74" s="819"/>
      <c r="E74" s="819"/>
      <c r="F74" s="819"/>
    </row>
    <row r="75" spans="2:7" ht="64.5" customHeight="1">
      <c r="B75" s="443" t="s">
        <v>1236</v>
      </c>
      <c r="C75" s="817" t="s">
        <v>2800</v>
      </c>
      <c r="D75" s="817" t="s">
        <v>2800</v>
      </c>
      <c r="E75" s="817" t="s">
        <v>2800</v>
      </c>
      <c r="F75" s="817" t="s">
        <v>2800</v>
      </c>
      <c r="G75" s="620"/>
    </row>
    <row r="76" spans="2:7" ht="74.25" customHeight="1">
      <c r="B76" s="443" t="s">
        <v>1237</v>
      </c>
      <c r="C76" s="817" t="s">
        <v>2800</v>
      </c>
      <c r="D76" s="817" t="s">
        <v>2800</v>
      </c>
      <c r="E76" s="817" t="s">
        <v>2800</v>
      </c>
      <c r="F76" s="817" t="s">
        <v>2800</v>
      </c>
    </row>
    <row r="77" spans="2:7" ht="40.5" customHeight="1">
      <c r="B77" s="443" t="s">
        <v>1238</v>
      </c>
      <c r="C77" s="817" t="s">
        <v>2800</v>
      </c>
      <c r="D77" s="817" t="s">
        <v>2800</v>
      </c>
      <c r="E77" s="817" t="s">
        <v>2800</v>
      </c>
      <c r="F77" s="817" t="s">
        <v>2800</v>
      </c>
    </row>
    <row r="78" spans="2:7" ht="37.5" customHeight="1">
      <c r="B78" s="443" t="s">
        <v>1239</v>
      </c>
      <c r="C78" s="817" t="s">
        <v>2800</v>
      </c>
      <c r="D78" s="817" t="s">
        <v>2800</v>
      </c>
      <c r="E78" s="817" t="s">
        <v>2800</v>
      </c>
      <c r="F78" s="817" t="s">
        <v>2800</v>
      </c>
    </row>
    <row r="79" spans="2:7" ht="73.5" customHeight="1">
      <c r="B79" s="443" t="s">
        <v>1240</v>
      </c>
      <c r="C79" s="817" t="s">
        <v>2800</v>
      </c>
      <c r="D79" s="817" t="s">
        <v>2800</v>
      </c>
      <c r="E79" s="817" t="s">
        <v>2800</v>
      </c>
      <c r="F79" s="817" t="s">
        <v>2800</v>
      </c>
    </row>
    <row r="80" spans="2:7" ht="75.75" customHeight="1">
      <c r="B80" s="443" t="s">
        <v>1241</v>
      </c>
      <c r="C80" s="817" t="s">
        <v>2800</v>
      </c>
      <c r="D80" s="817" t="s">
        <v>2800</v>
      </c>
      <c r="E80" s="817" t="s">
        <v>2800</v>
      </c>
      <c r="F80" s="817" t="s">
        <v>2800</v>
      </c>
    </row>
    <row r="81" spans="2:6" ht="104.25" customHeight="1">
      <c r="B81" s="443" t="s">
        <v>1242</v>
      </c>
      <c r="C81" s="817" t="s">
        <v>2800</v>
      </c>
      <c r="D81" s="817" t="s">
        <v>2800</v>
      </c>
      <c r="E81" s="817" t="s">
        <v>2800</v>
      </c>
      <c r="F81" s="817" t="s">
        <v>2800</v>
      </c>
    </row>
    <row r="82" spans="2:6" ht="20.25" customHeight="1">
      <c r="B82" s="450" t="s">
        <v>1243</v>
      </c>
      <c r="C82" s="819"/>
      <c r="D82" s="819"/>
      <c r="E82" s="819"/>
      <c r="F82" s="819"/>
    </row>
    <row r="83" spans="2:6" ht="37.5" customHeight="1">
      <c r="B83" s="443" t="s">
        <v>1244</v>
      </c>
      <c r="C83" s="817" t="s">
        <v>2800</v>
      </c>
      <c r="D83" s="817" t="s">
        <v>2800</v>
      </c>
      <c r="E83" s="817" t="s">
        <v>2800</v>
      </c>
      <c r="F83" s="817" t="s">
        <v>2800</v>
      </c>
    </row>
    <row r="84" spans="2:6" ht="37.5" customHeight="1">
      <c r="B84" s="443" t="s">
        <v>1245</v>
      </c>
      <c r="C84" s="817" t="s">
        <v>2800</v>
      </c>
      <c r="D84" s="817" t="s">
        <v>2800</v>
      </c>
      <c r="E84" s="817" t="s">
        <v>2800</v>
      </c>
      <c r="F84" s="817" t="s">
        <v>2800</v>
      </c>
    </row>
    <row r="85" spans="2:6" ht="37.5" customHeight="1">
      <c r="B85" s="443" t="s">
        <v>1246</v>
      </c>
      <c r="C85" s="817" t="s">
        <v>2800</v>
      </c>
      <c r="D85" s="817" t="s">
        <v>2800</v>
      </c>
      <c r="E85" s="817" t="s">
        <v>2800</v>
      </c>
      <c r="F85" s="817" t="s">
        <v>2800</v>
      </c>
    </row>
    <row r="86" spans="2:6" ht="37.5" customHeight="1">
      <c r="B86" s="443" t="s">
        <v>1247</v>
      </c>
      <c r="C86" s="817" t="s">
        <v>2800</v>
      </c>
      <c r="D86" s="817" t="s">
        <v>2800</v>
      </c>
      <c r="E86" s="817" t="s">
        <v>2800</v>
      </c>
      <c r="F86" s="817" t="s">
        <v>2800</v>
      </c>
    </row>
    <row r="87" spans="2:6" ht="37.5" customHeight="1">
      <c r="B87" s="443" t="s">
        <v>1248</v>
      </c>
      <c r="C87" s="817" t="s">
        <v>2800</v>
      </c>
      <c r="D87" s="817" t="s">
        <v>2800</v>
      </c>
      <c r="E87" s="817" t="s">
        <v>2800</v>
      </c>
      <c r="F87" s="817" t="s">
        <v>2800</v>
      </c>
    </row>
    <row r="88" spans="2:6" ht="20.25" customHeight="1">
      <c r="B88" s="450" t="s">
        <v>1249</v>
      </c>
      <c r="C88" s="819"/>
      <c r="D88" s="819"/>
      <c r="E88" s="819"/>
      <c r="F88" s="819"/>
    </row>
    <row r="89" spans="2:6" ht="48" customHeight="1">
      <c r="B89" s="443" t="s">
        <v>1250</v>
      </c>
      <c r="C89" s="817" t="s">
        <v>2800</v>
      </c>
      <c r="D89" s="817" t="s">
        <v>2800</v>
      </c>
      <c r="E89" s="817" t="s">
        <v>2800</v>
      </c>
      <c r="F89" s="817" t="s">
        <v>2800</v>
      </c>
    </row>
    <row r="90" spans="2:6" ht="48" customHeight="1">
      <c r="B90" s="443" t="s">
        <v>1251</v>
      </c>
      <c r="C90" s="817" t="s">
        <v>2800</v>
      </c>
      <c r="D90" s="817" t="s">
        <v>2800</v>
      </c>
      <c r="E90" s="817" t="s">
        <v>2800</v>
      </c>
      <c r="F90" s="817" t="s">
        <v>2800</v>
      </c>
    </row>
    <row r="91" spans="2:6" ht="20.25" customHeight="1">
      <c r="B91" s="450" t="s">
        <v>1252</v>
      </c>
      <c r="C91" s="819"/>
      <c r="D91" s="819"/>
      <c r="E91" s="819"/>
      <c r="F91" s="819"/>
    </row>
    <row r="92" spans="2:6" ht="89.25" customHeight="1">
      <c r="B92" s="443" t="s">
        <v>1253</v>
      </c>
      <c r="C92" s="817" t="s">
        <v>2800</v>
      </c>
      <c r="D92" s="817" t="s">
        <v>2800</v>
      </c>
      <c r="E92" s="817" t="s">
        <v>2800</v>
      </c>
      <c r="F92" s="817" t="s">
        <v>2800</v>
      </c>
    </row>
    <row r="93" spans="2:6" ht="49.5" customHeight="1">
      <c r="B93" s="443" t="s">
        <v>1254</v>
      </c>
      <c r="C93" s="817" t="s">
        <v>2800</v>
      </c>
      <c r="D93" s="817" t="s">
        <v>2800</v>
      </c>
      <c r="E93" s="817" t="s">
        <v>2800</v>
      </c>
      <c r="F93" s="817" t="s">
        <v>2800</v>
      </c>
    </row>
    <row r="94" spans="2:6" ht="56.25" customHeight="1">
      <c r="B94" s="443" t="s">
        <v>1255</v>
      </c>
      <c r="C94" s="817" t="s">
        <v>2800</v>
      </c>
      <c r="D94" s="817" t="s">
        <v>2800</v>
      </c>
      <c r="E94" s="817" t="s">
        <v>2800</v>
      </c>
      <c r="F94" s="817" t="s">
        <v>2800</v>
      </c>
    </row>
    <row r="95" spans="2:6" ht="36.75" customHeight="1">
      <c r="B95" s="443" t="s">
        <v>1256</v>
      </c>
      <c r="C95" s="817" t="s">
        <v>2800</v>
      </c>
      <c r="D95" s="817" t="s">
        <v>2800</v>
      </c>
      <c r="E95" s="817" t="s">
        <v>2800</v>
      </c>
      <c r="F95" s="817" t="s">
        <v>2800</v>
      </c>
    </row>
    <row r="96" spans="2:6" ht="20.25" customHeight="1">
      <c r="B96" s="450" t="s">
        <v>1257</v>
      </c>
      <c r="C96" s="819"/>
      <c r="D96" s="819"/>
      <c r="E96" s="819"/>
      <c r="F96" s="819"/>
    </row>
    <row r="97" spans="2:6" ht="39" customHeight="1">
      <c r="B97" s="443" t="s">
        <v>1258</v>
      </c>
      <c r="C97" s="817" t="s">
        <v>2800</v>
      </c>
      <c r="D97" s="817" t="s">
        <v>2800</v>
      </c>
      <c r="E97" s="817" t="s">
        <v>2800</v>
      </c>
      <c r="F97" s="817" t="s">
        <v>2800</v>
      </c>
    </row>
    <row r="98" spans="2:6" ht="39" customHeight="1">
      <c r="B98" s="443" t="s">
        <v>1259</v>
      </c>
      <c r="C98" s="817" t="s">
        <v>2800</v>
      </c>
      <c r="D98" s="817" t="s">
        <v>2800</v>
      </c>
      <c r="E98" s="817" t="s">
        <v>2800</v>
      </c>
      <c r="F98" s="817" t="s">
        <v>2800</v>
      </c>
    </row>
    <row r="99" spans="2:6" ht="49.5" customHeight="1">
      <c r="B99" s="443" t="s">
        <v>1260</v>
      </c>
      <c r="C99" s="817" t="s">
        <v>2800</v>
      </c>
      <c r="D99" s="817" t="s">
        <v>2800</v>
      </c>
      <c r="E99" s="817" t="s">
        <v>2800</v>
      </c>
      <c r="F99" s="817" t="s">
        <v>2800</v>
      </c>
    </row>
    <row r="100" spans="2:6" ht="39" customHeight="1">
      <c r="B100" s="443" t="s">
        <v>1261</v>
      </c>
      <c r="C100" s="817" t="s">
        <v>2800</v>
      </c>
      <c r="D100" s="817" t="s">
        <v>2800</v>
      </c>
      <c r="E100" s="817" t="s">
        <v>2800</v>
      </c>
      <c r="F100" s="817" t="s">
        <v>2800</v>
      </c>
    </row>
    <row r="101" spans="2:6" ht="39" customHeight="1">
      <c r="B101" s="443" t="s">
        <v>1262</v>
      </c>
      <c r="C101" s="817" t="s">
        <v>2800</v>
      </c>
      <c r="D101" s="817" t="s">
        <v>2800</v>
      </c>
      <c r="E101" s="817" t="s">
        <v>2800</v>
      </c>
      <c r="F101" s="817" t="s">
        <v>2800</v>
      </c>
    </row>
    <row r="102" spans="2:6" ht="20.25" customHeight="1">
      <c r="B102" s="450" t="s">
        <v>1263</v>
      </c>
      <c r="C102" s="819"/>
      <c r="D102" s="819"/>
      <c r="E102" s="819"/>
      <c r="F102" s="819"/>
    </row>
    <row r="103" spans="2:6" ht="36.5">
      <c r="B103" s="443" t="s">
        <v>2431</v>
      </c>
      <c r="C103" s="817" t="s">
        <v>2800</v>
      </c>
      <c r="D103" s="817" t="s">
        <v>2800</v>
      </c>
      <c r="E103" s="817" t="s">
        <v>2800</v>
      </c>
      <c r="F103" s="817" t="s">
        <v>2800</v>
      </c>
    </row>
    <row r="104" spans="2:6" ht="47.25" customHeight="1">
      <c r="B104" s="443" t="s">
        <v>1264</v>
      </c>
      <c r="C104" s="817" t="s">
        <v>2800</v>
      </c>
      <c r="D104" s="817" t="s">
        <v>2800</v>
      </c>
      <c r="E104" s="817" t="s">
        <v>2800</v>
      </c>
      <c r="F104" s="817" t="s">
        <v>2800</v>
      </c>
    </row>
    <row r="105" spans="2:6" ht="47.25" customHeight="1" thickBot="1">
      <c r="B105" s="287" t="s">
        <v>1265</v>
      </c>
      <c r="C105" s="820" t="s">
        <v>2800</v>
      </c>
      <c r="D105" s="820" t="s">
        <v>2800</v>
      </c>
      <c r="E105" s="820" t="s">
        <v>2800</v>
      </c>
      <c r="F105" s="820" t="s">
        <v>2800</v>
      </c>
    </row>
  </sheetData>
  <sheetProtection algorithmName="SHA-512" hashValue="ry31MF1gqz0dS8X1aXU7UuKCVmJf3NQ9qZpFFbtUuGDB4MRwQXZEsUjsztrpULV2ZttsBdLUIrdcWElIjGeYRw==" saltValue="lK9AbWV1saVs/4O4XrnvNw==" spinCount="100000" sheet="1" objects="1" scenarios="1"/>
  <mergeCells count="2">
    <mergeCell ref="B7:F7"/>
    <mergeCell ref="C12:F12"/>
  </mergeCells>
  <pageMargins left="0.7" right="0.7" top="0.75" bottom="0.75" header="0.3" footer="0.3"/>
  <pageSetup paperSize="8" scale="73" fitToHeight="0" orientation="portrait" r:id="rId1"/>
  <rowBreaks count="3" manualBreakCount="3">
    <brk id="31" max="6" man="1"/>
    <brk id="57" max="6" man="1"/>
    <brk id="83" max="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8657-D7B1-421C-ABA9-522E69BCEC28}">
  <sheetPr codeName="Sheet23">
    <tabColor theme="5" tint="0.79998168889431442"/>
    <pageSetUpPr fitToPage="1"/>
  </sheetPr>
  <dimension ref="A1:I34"/>
  <sheetViews>
    <sheetView showGridLines="0" zoomScaleNormal="100" zoomScaleSheetLayoutView="100" workbookViewId="0"/>
  </sheetViews>
  <sheetFormatPr defaultColWidth="9" defaultRowHeight="12.75" customHeight="1"/>
  <cols>
    <col min="1" max="1" width="3.453125" customWidth="1"/>
    <col min="2" max="2" width="69.7265625" customWidth="1"/>
    <col min="3" max="7" width="12.81640625" customWidth="1"/>
    <col min="9" max="9" width="9" customWidth="1"/>
  </cols>
  <sheetData>
    <row r="1" spans="1:9" ht="13.4" customHeight="1">
      <c r="A1" s="1"/>
      <c r="B1" s="1"/>
      <c r="C1" s="1"/>
      <c r="D1" s="1"/>
      <c r="E1" s="1"/>
      <c r="F1" s="1"/>
      <c r="G1" s="1"/>
    </row>
    <row r="2" spans="1:9" ht="12">
      <c r="A2" s="1"/>
      <c r="B2" s="1"/>
      <c r="C2" s="1"/>
      <c r="D2" s="1"/>
      <c r="E2" s="1"/>
      <c r="F2" s="1"/>
      <c r="G2" s="103" t="s">
        <v>0</v>
      </c>
    </row>
    <row r="3" spans="1:9" ht="12.5">
      <c r="A3" s="1"/>
      <c r="B3" s="1"/>
      <c r="C3" s="1"/>
      <c r="D3" s="1"/>
      <c r="E3" s="1"/>
      <c r="F3" s="1"/>
      <c r="G3" s="3"/>
    </row>
    <row r="4" spans="1:9" ht="27" customHeight="1">
      <c r="A4" s="1"/>
      <c r="B4" s="1"/>
      <c r="C4" s="1"/>
      <c r="D4" s="1"/>
      <c r="E4" s="1"/>
      <c r="F4" s="1"/>
      <c r="G4" s="1"/>
    </row>
    <row r="5" spans="1:9" ht="20">
      <c r="A5" s="1"/>
      <c r="B5" s="16" t="s">
        <v>1266</v>
      </c>
      <c r="C5" s="10"/>
      <c r="D5" s="10"/>
      <c r="E5" s="10"/>
      <c r="F5" s="10"/>
      <c r="G5" s="10"/>
    </row>
    <row r="6" spans="1:9" ht="12">
      <c r="A6" s="1"/>
      <c r="B6" s="10"/>
      <c r="C6" s="10"/>
      <c r="D6" s="10"/>
      <c r="E6" s="10"/>
      <c r="F6" s="10"/>
      <c r="G6" s="10"/>
    </row>
    <row r="7" spans="1:9" ht="67.5" customHeight="1">
      <c r="A7" s="1"/>
      <c r="B7" s="1212" t="s">
        <v>2494</v>
      </c>
      <c r="C7" s="1212"/>
      <c r="D7" s="1212"/>
      <c r="E7" s="1212"/>
      <c r="F7" s="1212"/>
      <c r="G7" s="1212"/>
      <c r="H7" s="71"/>
      <c r="I7" s="71"/>
    </row>
    <row r="8" spans="1:9" ht="12">
      <c r="A8" s="1"/>
      <c r="B8" s="10"/>
      <c r="C8" s="10"/>
      <c r="D8" s="10"/>
      <c r="E8" s="10"/>
      <c r="F8" s="10"/>
      <c r="G8" s="10"/>
    </row>
    <row r="9" spans="1:9" ht="15.5">
      <c r="A9" s="1"/>
      <c r="B9" s="364" t="s">
        <v>1267</v>
      </c>
      <c r="C9" s="10"/>
      <c r="D9" s="10"/>
      <c r="E9" s="10"/>
      <c r="F9" s="10"/>
      <c r="G9" s="10"/>
    </row>
    <row r="10" spans="1:9" ht="12">
      <c r="A10" s="1"/>
      <c r="B10" s="10"/>
      <c r="C10" s="10"/>
      <c r="D10" s="10"/>
      <c r="E10" s="10"/>
      <c r="F10" s="10"/>
      <c r="G10" s="10"/>
    </row>
    <row r="11" spans="1:9" ht="16.5" customHeight="1" thickBot="1">
      <c r="A11" s="1"/>
      <c r="B11" s="35" t="s">
        <v>1268</v>
      </c>
      <c r="C11" s="36" t="s">
        <v>238</v>
      </c>
      <c r="D11" s="36" t="s">
        <v>1269</v>
      </c>
      <c r="E11" s="36" t="s">
        <v>240</v>
      </c>
      <c r="F11" s="36" t="s">
        <v>241</v>
      </c>
      <c r="G11" s="36" t="s">
        <v>242</v>
      </c>
      <c r="H11" s="1"/>
    </row>
    <row r="12" spans="1:9" s="51" customFormat="1" ht="18.75" customHeight="1" thickTop="1">
      <c r="A12" s="65"/>
      <c r="B12" s="43" t="s">
        <v>1270</v>
      </c>
      <c r="C12" s="1051">
        <v>11501</v>
      </c>
      <c r="D12" s="1051">
        <v>12105</v>
      </c>
      <c r="E12" s="1052">
        <v>22519</v>
      </c>
      <c r="F12" s="1053">
        <v>24148</v>
      </c>
      <c r="G12" s="1053">
        <v>23741</v>
      </c>
      <c r="H12" s="65"/>
    </row>
    <row r="13" spans="1:9" s="51" customFormat="1" ht="18.75" customHeight="1" thickBot="1">
      <c r="A13" s="65"/>
      <c r="B13" s="44" t="s">
        <v>1271</v>
      </c>
      <c r="C13" s="306">
        <v>6000</v>
      </c>
      <c r="D13" s="101">
        <v>5710</v>
      </c>
      <c r="E13" s="101">
        <v>5403</v>
      </c>
      <c r="F13" s="219">
        <v>4849</v>
      </c>
      <c r="G13" s="219">
        <v>5458</v>
      </c>
      <c r="H13" s="65"/>
    </row>
    <row r="14" spans="1:9" ht="9.75" customHeight="1">
      <c r="A14" s="1"/>
      <c r="B14" s="10"/>
      <c r="C14" s="10"/>
      <c r="D14" s="10"/>
      <c r="E14" s="10"/>
      <c r="F14" s="10"/>
      <c r="G14" s="10"/>
    </row>
    <row r="15" spans="1:9" ht="51" customHeight="1">
      <c r="A15" s="1"/>
      <c r="B15" s="1085" t="s">
        <v>1272</v>
      </c>
      <c r="C15" s="1085"/>
      <c r="D15" s="1085"/>
      <c r="E15" s="1085"/>
      <c r="F15" s="1085"/>
      <c r="G15" s="1085"/>
    </row>
    <row r="17" spans="2:7" ht="17.25" customHeight="1">
      <c r="B17" s="364" t="s">
        <v>1273</v>
      </c>
    </row>
    <row r="19" spans="2:7" ht="16.5" customHeight="1" thickBot="1">
      <c r="B19" s="35" t="s">
        <v>1274</v>
      </c>
      <c r="C19" s="36" t="s">
        <v>238</v>
      </c>
    </row>
    <row r="20" spans="2:7" s="51" customFormat="1" ht="18.75" customHeight="1" thickTop="1">
      <c r="B20" s="42" t="s">
        <v>1275</v>
      </c>
      <c r="C20" s="1051">
        <v>3</v>
      </c>
    </row>
    <row r="21" spans="2:7" s="51" customFormat="1" ht="18.75" customHeight="1">
      <c r="B21" s="42" t="s">
        <v>1276</v>
      </c>
      <c r="C21" s="1051">
        <v>1</v>
      </c>
    </row>
    <row r="22" spans="2:7" s="51" customFormat="1" ht="18.75" customHeight="1" thickBot="1">
      <c r="B22" s="277" t="s">
        <v>1277</v>
      </c>
      <c r="C22" s="778">
        <v>1</v>
      </c>
    </row>
    <row r="23" spans="2:7" ht="8.25" customHeight="1">
      <c r="B23" s="10"/>
      <c r="C23" s="10"/>
    </row>
    <row r="24" spans="2:7" ht="61.5" customHeight="1">
      <c r="B24" s="1111" t="s">
        <v>2826</v>
      </c>
      <c r="C24" s="1111"/>
    </row>
    <row r="25" spans="2:7" ht="12.75" customHeight="1">
      <c r="B25" s="407"/>
      <c r="C25" s="407"/>
    </row>
    <row r="26" spans="2:7" ht="12">
      <c r="B26" s="407"/>
      <c r="C26" s="407"/>
    </row>
    <row r="27" spans="2:7" ht="17.25" customHeight="1">
      <c r="B27" s="364" t="s">
        <v>1278</v>
      </c>
      <c r="C27" s="10"/>
      <c r="D27" s="10"/>
      <c r="E27" s="10"/>
      <c r="F27" s="10"/>
      <c r="G27" s="10"/>
    </row>
    <row r="28" spans="2:7" ht="12">
      <c r="B28" s="211"/>
      <c r="C28" s="10"/>
      <c r="D28" s="10"/>
      <c r="E28" s="10"/>
      <c r="F28" s="10"/>
      <c r="G28" s="10"/>
    </row>
    <row r="29" spans="2:7" ht="15.75" customHeight="1" thickBot="1">
      <c r="B29" s="35" t="s">
        <v>1279</v>
      </c>
      <c r="C29" s="36" t="s">
        <v>238</v>
      </c>
      <c r="D29" s="36" t="s">
        <v>239</v>
      </c>
      <c r="E29" s="36" t="s">
        <v>240</v>
      </c>
      <c r="F29" s="36" t="s">
        <v>241</v>
      </c>
      <c r="G29" s="36" t="s">
        <v>242</v>
      </c>
    </row>
    <row r="30" spans="2:7" s="51" customFormat="1" ht="17.25" customHeight="1" thickTop="1">
      <c r="B30" s="42" t="s">
        <v>1280</v>
      </c>
      <c r="C30" s="346">
        <v>41442</v>
      </c>
      <c r="D30" s="52">
        <v>39568</v>
      </c>
      <c r="E30" s="52">
        <v>40755</v>
      </c>
      <c r="F30" s="27">
        <v>41625</v>
      </c>
      <c r="G30" s="27">
        <v>38790</v>
      </c>
    </row>
    <row r="31" spans="2:7" s="51" customFormat="1" ht="17.25" customHeight="1">
      <c r="B31" s="43" t="s">
        <v>1281</v>
      </c>
      <c r="C31" s="346">
        <v>10603</v>
      </c>
      <c r="D31" s="52">
        <v>9687</v>
      </c>
      <c r="E31" s="52">
        <v>10078</v>
      </c>
      <c r="F31" s="27">
        <v>12156</v>
      </c>
      <c r="G31" s="27">
        <v>24763</v>
      </c>
    </row>
    <row r="32" spans="2:7" s="51" customFormat="1" ht="17.25" customHeight="1" thickBot="1">
      <c r="B32" s="37" t="s">
        <v>1282</v>
      </c>
      <c r="C32" s="779">
        <v>0.9</v>
      </c>
      <c r="D32" s="142">
        <v>0.7</v>
      </c>
      <c r="E32" s="142">
        <v>0.9</v>
      </c>
      <c r="F32" s="278">
        <v>0.6</v>
      </c>
      <c r="G32" s="278">
        <v>0.85</v>
      </c>
    </row>
    <row r="33" spans="2:7" ht="9" customHeight="1">
      <c r="B33" s="211"/>
      <c r="C33" s="10"/>
      <c r="D33" s="10"/>
      <c r="E33" s="10"/>
      <c r="F33" s="10"/>
      <c r="G33" s="10"/>
    </row>
    <row r="34" spans="2:7" ht="17.25" customHeight="1">
      <c r="B34" s="1111" t="s">
        <v>1283</v>
      </c>
      <c r="C34" s="1111"/>
      <c r="D34" s="1111"/>
      <c r="E34" s="1111"/>
      <c r="F34" s="1111"/>
      <c r="G34" s="1111"/>
    </row>
  </sheetData>
  <sheetProtection algorithmName="SHA-512" hashValue="rFBzX8pUnqAGtvbkSLcDG2hO9lfipULTYRf3ExYkTbxu/8n6NB26AZogqfAcUR0mIUb4O+0hfHj+dz+aFTpInw==" saltValue="/yw5YOxyVkMekbMpmoAkeQ==" spinCount="100000" sheet="1" objects="1" scenarios="1"/>
  <mergeCells count="4">
    <mergeCell ref="B34:G34"/>
    <mergeCell ref="B7:G7"/>
    <mergeCell ref="B15:G15"/>
    <mergeCell ref="B24:C24"/>
  </mergeCells>
  <pageMargins left="0.70866141732283472" right="0.70866141732283472" top="0.74803149606299213" bottom="0.74803149606299213" header="0.31496062992125984" footer="0.31496062992125984"/>
  <pageSetup paperSize="8" orientation="portrait" cellComments="asDisplayed"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CFD2-94B9-46BA-88C1-B76A9BACDDD1}">
  <sheetPr>
    <tabColor theme="5" tint="0.79998168889431442"/>
  </sheetPr>
  <dimension ref="A1:O16"/>
  <sheetViews>
    <sheetView showGridLines="0" zoomScaleNormal="100" zoomScaleSheetLayoutView="55" workbookViewId="0"/>
  </sheetViews>
  <sheetFormatPr defaultColWidth="9" defaultRowHeight="12.75" customHeight="1"/>
  <cols>
    <col min="1" max="1" width="3.453125" customWidth="1"/>
    <col min="2" max="2" width="53.81640625" customWidth="1"/>
    <col min="3" max="7" width="13" customWidth="1"/>
    <col min="8" max="8" width="18" customWidth="1"/>
    <col min="9" max="9" width="45.7265625" bestFit="1" customWidth="1"/>
    <col min="10" max="12" width="21.453125" customWidth="1"/>
    <col min="13" max="13" width="17.26953125" customWidth="1"/>
    <col min="14" max="14" width="23.453125" customWidth="1"/>
    <col min="15" max="15" width="9" customWidth="1"/>
  </cols>
  <sheetData>
    <row r="1" spans="1:15" ht="13.4" customHeight="1">
      <c r="A1" s="1"/>
      <c r="B1" s="1"/>
      <c r="C1" s="1"/>
      <c r="D1" s="1"/>
      <c r="E1" s="1"/>
      <c r="F1" s="1"/>
      <c r="G1" s="1"/>
      <c r="H1" s="1"/>
    </row>
    <row r="2" spans="1:15" ht="12">
      <c r="A2" s="1"/>
      <c r="B2" s="1"/>
      <c r="C2" s="1"/>
      <c r="D2" s="1"/>
      <c r="E2" s="1"/>
      <c r="F2" s="1"/>
      <c r="G2" s="103" t="s">
        <v>0</v>
      </c>
    </row>
    <row r="3" spans="1:15" ht="12.5">
      <c r="A3" s="1"/>
      <c r="B3" s="1"/>
      <c r="C3" s="1"/>
      <c r="D3" s="1"/>
      <c r="E3" s="1"/>
      <c r="F3" s="1"/>
      <c r="G3" s="3"/>
      <c r="H3" s="1"/>
    </row>
    <row r="4" spans="1:15" ht="32.25" customHeight="1">
      <c r="A4" s="1"/>
      <c r="B4" s="1"/>
      <c r="C4" s="1"/>
      <c r="D4" s="1132" t="s">
        <v>771</v>
      </c>
      <c r="E4" s="1132"/>
      <c r="F4" s="1132"/>
      <c r="G4" s="1"/>
      <c r="H4" s="1"/>
    </row>
    <row r="5" spans="1:15" ht="20">
      <c r="A5" s="1"/>
      <c r="B5" s="16" t="s">
        <v>1284</v>
      </c>
      <c r="C5" s="10"/>
      <c r="D5" s="10"/>
      <c r="E5" s="10"/>
      <c r="F5" s="10"/>
      <c r="G5" s="10"/>
      <c r="H5" s="10"/>
      <c r="I5" s="10"/>
      <c r="J5" s="10"/>
      <c r="K5" s="10"/>
      <c r="L5" s="10"/>
      <c r="M5" s="10"/>
      <c r="N5" s="10"/>
      <c r="O5" s="10"/>
    </row>
    <row r="6" spans="1:15" ht="14.15" customHeight="1">
      <c r="A6" s="1"/>
      <c r="B6" s="184"/>
      <c r="C6" s="16"/>
      <c r="D6" s="10"/>
      <c r="E6" s="10"/>
      <c r="F6" s="10"/>
      <c r="G6" s="10"/>
      <c r="H6" s="10"/>
      <c r="I6" s="10"/>
      <c r="J6" s="10"/>
      <c r="K6" s="10"/>
      <c r="L6" s="10"/>
      <c r="M6" s="10"/>
      <c r="N6" s="10"/>
      <c r="O6" s="10"/>
    </row>
    <row r="7" spans="1:15" ht="29.25" customHeight="1">
      <c r="A7" s="1"/>
      <c r="B7" s="1086" t="s">
        <v>2246</v>
      </c>
      <c r="C7" s="1086"/>
      <c r="D7" s="1086"/>
      <c r="E7" s="1086"/>
      <c r="F7" s="1086"/>
      <c r="G7" s="1086"/>
      <c r="H7" s="72"/>
      <c r="I7" s="10"/>
      <c r="J7" s="10"/>
      <c r="K7" s="10"/>
      <c r="L7" s="10"/>
      <c r="M7" s="10"/>
      <c r="N7" s="10"/>
      <c r="O7" s="10"/>
    </row>
    <row r="8" spans="1:15" ht="12">
      <c r="A8" s="1"/>
      <c r="B8" s="10"/>
      <c r="C8" s="173"/>
      <c r="D8" s="211"/>
      <c r="E8" s="10"/>
      <c r="F8" s="10"/>
      <c r="G8" s="10"/>
      <c r="H8" s="10"/>
      <c r="I8" s="10"/>
      <c r="J8" s="10"/>
      <c r="K8" s="10"/>
      <c r="L8" s="10"/>
      <c r="M8" s="10"/>
      <c r="N8" s="10"/>
      <c r="O8" s="10"/>
    </row>
    <row r="9" spans="1:15" ht="15" customHeight="1">
      <c r="A9" s="1"/>
      <c r="B9" s="364" t="s">
        <v>1285</v>
      </c>
      <c r="C9" s="10"/>
      <c r="D9" s="10"/>
      <c r="E9" s="10"/>
      <c r="F9" s="10"/>
      <c r="G9" s="10"/>
      <c r="H9" s="10"/>
      <c r="I9" s="10"/>
      <c r="J9" s="10"/>
      <c r="K9" s="10"/>
      <c r="L9" s="10"/>
      <c r="M9" s="10"/>
      <c r="N9" s="10"/>
      <c r="O9" s="10"/>
    </row>
    <row r="10" spans="1:15" ht="18.649999999999999" customHeight="1" thickBot="1">
      <c r="A10" s="1"/>
      <c r="B10" s="77"/>
      <c r="C10" s="76" t="s">
        <v>238</v>
      </c>
      <c r="D10" s="76" t="s">
        <v>239</v>
      </c>
      <c r="E10" s="76" t="s">
        <v>240</v>
      </c>
      <c r="F10" s="76" t="s">
        <v>241</v>
      </c>
      <c r="G10" s="76" t="s">
        <v>242</v>
      </c>
      <c r="H10" s="86"/>
      <c r="I10" s="10"/>
      <c r="J10" s="10"/>
      <c r="K10" s="10"/>
      <c r="L10" s="10"/>
      <c r="M10" s="10"/>
      <c r="N10" s="10"/>
      <c r="O10" s="10"/>
    </row>
    <row r="11" spans="1:15" s="51" customFormat="1" ht="18" customHeight="1" thickTop="1">
      <c r="A11" s="65"/>
      <c r="B11" s="611" t="s">
        <v>1286</v>
      </c>
      <c r="C11" s="614">
        <v>9</v>
      </c>
      <c r="D11" s="1219" t="s">
        <v>1287</v>
      </c>
      <c r="E11" s="1219"/>
      <c r="F11" s="1219"/>
      <c r="G11" s="1219"/>
      <c r="H11" s="394"/>
      <c r="I11" s="30"/>
      <c r="J11" s="30"/>
      <c r="K11" s="30"/>
      <c r="L11" s="30"/>
      <c r="M11" s="30"/>
      <c r="N11" s="30"/>
      <c r="O11" s="30"/>
    </row>
    <row r="12" spans="1:15" ht="18" customHeight="1">
      <c r="A12" s="1"/>
      <c r="B12" s="612" t="s">
        <v>1288</v>
      </c>
      <c r="C12" s="615">
        <v>9</v>
      </c>
      <c r="D12" s="1221" t="s">
        <v>1287</v>
      </c>
      <c r="E12" s="1221"/>
      <c r="F12" s="1221"/>
      <c r="G12" s="1221"/>
      <c r="H12" s="394"/>
      <c r="I12" s="10"/>
      <c r="J12" s="10"/>
      <c r="K12" s="10"/>
      <c r="L12" s="10"/>
      <c r="M12" s="10"/>
      <c r="N12" s="10"/>
      <c r="O12" s="10"/>
    </row>
    <row r="13" spans="1:15" ht="18" customHeight="1" thickBot="1">
      <c r="B13" s="610" t="s">
        <v>1289</v>
      </c>
      <c r="C13" s="608">
        <v>100</v>
      </c>
      <c r="D13" s="608">
        <v>100</v>
      </c>
      <c r="E13" s="608">
        <v>100</v>
      </c>
      <c r="F13" s="608">
        <v>100</v>
      </c>
      <c r="G13" s="608">
        <v>100</v>
      </c>
      <c r="H13" s="19"/>
      <c r="I13" s="10"/>
      <c r="J13" s="10"/>
      <c r="K13" s="10"/>
      <c r="L13" s="10"/>
      <c r="M13" s="10"/>
      <c r="N13" s="10"/>
      <c r="O13" s="10"/>
    </row>
    <row r="14" spans="1:15" ht="12">
      <c r="A14" s="1"/>
      <c r="B14" s="86"/>
      <c r="C14" s="86"/>
      <c r="D14" s="86"/>
      <c r="E14" s="100"/>
      <c r="F14" s="86"/>
      <c r="G14" s="86"/>
      <c r="H14" s="86"/>
      <c r="I14" s="10"/>
      <c r="J14" s="10"/>
      <c r="K14" s="10"/>
      <c r="L14" s="10"/>
      <c r="M14" s="10"/>
      <c r="N14" s="10"/>
      <c r="O14" s="10"/>
    </row>
    <row r="15" spans="1:15" ht="23.25" customHeight="1">
      <c r="B15" s="1220" t="s">
        <v>2778</v>
      </c>
      <c r="C15" s="1220"/>
      <c r="D15" s="1220"/>
      <c r="E15" s="1220"/>
      <c r="F15" s="1220"/>
      <c r="G15" s="1220"/>
      <c r="H15" s="613"/>
    </row>
    <row r="16" spans="1:15" ht="12.75" customHeight="1">
      <c r="B16" s="381"/>
    </row>
  </sheetData>
  <sheetProtection algorithmName="SHA-512" hashValue="KWifDF2S+OMgVjr4AwyBqWlfbZw1fyEqKKsdOga6sbjEySvTdn92LFWXbiUKOZKuOjRL4MsZuWp9y65GguDasg==" saltValue="i95WxOiDq9ApJIGf7iY4NQ==" spinCount="100000" sheet="1" objects="1" scenarios="1"/>
  <mergeCells count="5">
    <mergeCell ref="D11:G11"/>
    <mergeCell ref="B15:G15"/>
    <mergeCell ref="B7:G7"/>
    <mergeCell ref="D4:F4"/>
    <mergeCell ref="D12:G12"/>
  </mergeCells>
  <pageMargins left="0.70866141732283472" right="0.70866141732283472" top="0.74803149606299213" bottom="0.74803149606299213" header="0.31496062992125984" footer="0.31496062992125984"/>
  <pageSetup paperSize="8" scale="114" fitToHeight="2" orientation="portrait" cellComments="asDisplaye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4"/>
    <pageSetUpPr fitToPage="1"/>
  </sheetPr>
  <dimension ref="B1:F59"/>
  <sheetViews>
    <sheetView showGridLines="0" zoomScaleNormal="100" zoomScaleSheetLayoutView="100" workbookViewId="0"/>
  </sheetViews>
  <sheetFormatPr defaultColWidth="9" defaultRowHeight="12.75" customHeight="1"/>
  <cols>
    <col min="1" max="1" width="3.453125" customWidth="1"/>
    <col min="2" max="2" width="80.7265625" customWidth="1"/>
    <col min="3" max="3" width="30.1796875" bestFit="1" customWidth="1"/>
    <col min="4" max="4" width="9" style="62" customWidth="1"/>
  </cols>
  <sheetData>
    <row r="1" spans="2:5" ht="13.4" customHeight="1"/>
    <row r="2" spans="2:5" ht="12">
      <c r="C2" s="103" t="s">
        <v>0</v>
      </c>
    </row>
    <row r="3" spans="2:5" ht="12.5">
      <c r="C3" s="53"/>
    </row>
    <row r="6" spans="2:5" ht="20">
      <c r="B6" s="16" t="s">
        <v>23</v>
      </c>
      <c r="C6" s="78"/>
      <c r="E6" s="62"/>
    </row>
    <row r="7" spans="2:5" ht="12.75" customHeight="1">
      <c r="B7" s="63"/>
    </row>
    <row r="8" spans="2:5" s="51" customFormat="1" ht="16.5" customHeight="1" thickBot="1">
      <c r="B8" s="49" t="s">
        <v>24</v>
      </c>
      <c r="C8" s="49" t="s">
        <v>25</v>
      </c>
      <c r="D8" s="180"/>
    </row>
    <row r="9" spans="2:5" s="51" customFormat="1" ht="16.5" customHeight="1" thickTop="1">
      <c r="B9" s="485" t="s">
        <v>26</v>
      </c>
      <c r="C9" s="1034" t="s">
        <v>26</v>
      </c>
      <c r="D9" s="180"/>
    </row>
    <row r="10" spans="2:5" s="51" customFormat="1" ht="16.5" customHeight="1" thickBot="1">
      <c r="B10" s="167" t="s">
        <v>27</v>
      </c>
      <c r="C10" s="486" t="s">
        <v>28</v>
      </c>
      <c r="D10" s="180"/>
    </row>
    <row r="11" spans="2:5" s="51" customFormat="1" ht="16.5" customHeight="1">
      <c r="B11" s="460"/>
      <c r="D11" s="180"/>
    </row>
    <row r="12" spans="2:5" s="51" customFormat="1" ht="16.5" customHeight="1" thickBot="1">
      <c r="B12" s="49" t="s">
        <v>29</v>
      </c>
      <c r="C12" s="49" t="s">
        <v>25</v>
      </c>
      <c r="D12" s="487"/>
    </row>
    <row r="13" spans="2:5" s="51" customFormat="1" ht="16.5" customHeight="1" thickTop="1">
      <c r="B13" s="183" t="s">
        <v>30</v>
      </c>
      <c r="C13" s="386" t="s">
        <v>30</v>
      </c>
      <c r="D13" s="433"/>
      <c r="E13" s="129"/>
    </row>
    <row r="14" spans="2:5" s="51" customFormat="1" ht="16.5" customHeight="1" thickBot="1">
      <c r="B14" s="138" t="s">
        <v>31</v>
      </c>
      <c r="C14" s="130" t="s">
        <v>31</v>
      </c>
      <c r="D14" s="433"/>
      <c r="E14" s="129"/>
    </row>
    <row r="15" spans="2:5" s="51" customFormat="1" ht="16.5" customHeight="1">
      <c r="B15" s="30"/>
      <c r="C15" s="30"/>
      <c r="D15" s="180"/>
    </row>
    <row r="16" spans="2:5" s="51" customFormat="1" ht="16.5" customHeight="1" thickBot="1">
      <c r="B16" s="131" t="s">
        <v>32</v>
      </c>
      <c r="C16" s="49" t="s">
        <v>25</v>
      </c>
      <c r="D16" s="180"/>
    </row>
    <row r="17" spans="2:6" s="51" customFormat="1" ht="16.5" customHeight="1" thickTop="1">
      <c r="B17" s="392" t="s">
        <v>33</v>
      </c>
      <c r="C17" s="386" t="s">
        <v>33</v>
      </c>
      <c r="D17" s="78"/>
      <c r="E17" s="129"/>
      <c r="F17" s="129"/>
    </row>
    <row r="18" spans="2:6" s="51" customFormat="1" ht="16.5" customHeight="1" thickBot="1">
      <c r="B18" s="546" t="s">
        <v>34</v>
      </c>
      <c r="C18" s="130" t="s">
        <v>34</v>
      </c>
      <c r="D18" s="78"/>
      <c r="E18" s="129"/>
    </row>
    <row r="19" spans="2:6" s="51" customFormat="1" ht="16.5" customHeight="1">
      <c r="B19" s="132"/>
      <c r="C19" s="133"/>
      <c r="D19" s="180"/>
    </row>
    <row r="20" spans="2:6" s="51" customFormat="1" ht="16.5" customHeight="1" thickBot="1">
      <c r="B20" s="131" t="s">
        <v>35</v>
      </c>
      <c r="C20" s="49" t="s">
        <v>25</v>
      </c>
      <c r="D20" s="180"/>
    </row>
    <row r="21" spans="2:6" s="51" customFormat="1" ht="16.5" customHeight="1" thickTop="1">
      <c r="B21" s="392" t="s">
        <v>36</v>
      </c>
      <c r="C21" s="386" t="s">
        <v>36</v>
      </c>
      <c r="D21" s="70"/>
    </row>
    <row r="22" spans="2:6" s="51" customFormat="1" ht="16.5" customHeight="1">
      <c r="B22" s="400" t="s">
        <v>37</v>
      </c>
      <c r="C22" s="141" t="s">
        <v>37</v>
      </c>
      <c r="D22" s="78"/>
      <c r="E22" s="129"/>
    </row>
    <row r="23" spans="2:6" s="51" customFormat="1" ht="16.5" customHeight="1" thickBot="1">
      <c r="B23" s="546" t="s">
        <v>38</v>
      </c>
      <c r="C23" s="130" t="s">
        <v>38</v>
      </c>
      <c r="D23" s="78"/>
      <c r="E23" s="129"/>
    </row>
    <row r="24" spans="2:6" s="51" customFormat="1" ht="16.5" customHeight="1">
      <c r="B24" s="30"/>
      <c r="C24" s="30"/>
      <c r="D24" s="180"/>
    </row>
    <row r="25" spans="2:6" s="51" customFormat="1" ht="16.5" customHeight="1" thickBot="1">
      <c r="B25" s="131" t="s">
        <v>39</v>
      </c>
      <c r="C25" s="49" t="s">
        <v>25</v>
      </c>
      <c r="D25" s="70"/>
    </row>
    <row r="26" spans="2:6" s="51" customFormat="1" ht="16.5" customHeight="1" thickTop="1">
      <c r="B26" s="392" t="s">
        <v>40</v>
      </c>
      <c r="C26" s="386" t="s">
        <v>40</v>
      </c>
      <c r="D26" s="78"/>
      <c r="E26" s="129"/>
    </row>
    <row r="27" spans="2:6" s="51" customFormat="1" ht="16.5" customHeight="1">
      <c r="B27" s="400" t="s">
        <v>41</v>
      </c>
      <c r="C27" s="141" t="s">
        <v>41</v>
      </c>
      <c r="D27" s="78"/>
      <c r="E27" s="129"/>
    </row>
    <row r="28" spans="2:6" s="51" customFormat="1" ht="16.5" customHeight="1">
      <c r="B28" s="134" t="s">
        <v>2227</v>
      </c>
      <c r="C28" s="141" t="s">
        <v>42</v>
      </c>
      <c r="D28" s="78"/>
    </row>
    <row r="29" spans="2:6" s="51" customFormat="1" ht="16.5" customHeight="1">
      <c r="B29" s="134" t="s">
        <v>43</v>
      </c>
      <c r="C29" s="141" t="s">
        <v>43</v>
      </c>
      <c r="D29" s="78"/>
    </row>
    <row r="30" spans="2:6" s="51" customFormat="1" ht="16.5" customHeight="1" thickBot="1">
      <c r="B30" s="546" t="s">
        <v>44</v>
      </c>
      <c r="C30" s="130" t="s">
        <v>44</v>
      </c>
      <c r="D30" s="78"/>
    </row>
    <row r="31" spans="2:6" s="51" customFormat="1" ht="16.5" customHeight="1">
      <c r="D31" s="180"/>
    </row>
    <row r="32" spans="2:6" s="51" customFormat="1" ht="16.5" customHeight="1" thickBot="1">
      <c r="B32" s="131" t="s">
        <v>45</v>
      </c>
      <c r="C32" s="49" t="s">
        <v>25</v>
      </c>
      <c r="D32" s="180"/>
    </row>
    <row r="33" spans="2:5" s="51" customFormat="1" ht="16.5" customHeight="1" thickTop="1">
      <c r="B33" s="183" t="s">
        <v>46</v>
      </c>
      <c r="C33" s="386" t="s">
        <v>47</v>
      </c>
      <c r="D33" s="78"/>
      <c r="E33" s="129"/>
    </row>
    <row r="34" spans="2:5" s="51" customFormat="1" ht="16.5" customHeight="1">
      <c r="B34" s="140" t="s">
        <v>48</v>
      </c>
      <c r="C34" s="141" t="s">
        <v>48</v>
      </c>
      <c r="D34" s="78"/>
      <c r="E34" s="129"/>
    </row>
    <row r="35" spans="2:5" s="51" customFormat="1" ht="16.5" customHeight="1">
      <c r="B35" s="400" t="s">
        <v>49</v>
      </c>
      <c r="C35" s="141" t="s">
        <v>49</v>
      </c>
      <c r="D35" s="78"/>
      <c r="E35" s="129"/>
    </row>
    <row r="36" spans="2:5" s="51" customFormat="1" ht="16.5" customHeight="1">
      <c r="B36" s="440" t="s">
        <v>50</v>
      </c>
      <c r="C36" s="141" t="s">
        <v>50</v>
      </c>
      <c r="D36" s="78"/>
      <c r="E36" s="129"/>
    </row>
    <row r="37" spans="2:5" s="51" customFormat="1" ht="16.5" customHeight="1">
      <c r="B37" s="648" t="s">
        <v>51</v>
      </c>
      <c r="C37" s="141" t="s">
        <v>52</v>
      </c>
      <c r="D37" s="78"/>
      <c r="E37" s="129"/>
    </row>
    <row r="38" spans="2:5" s="51" customFormat="1" ht="16.5" customHeight="1">
      <c r="B38" s="134" t="s">
        <v>53</v>
      </c>
      <c r="C38" s="649" t="s">
        <v>54</v>
      </c>
      <c r="D38" s="78"/>
      <c r="E38" s="129"/>
    </row>
    <row r="39" spans="2:5" s="51" customFormat="1" ht="16.5" customHeight="1" thickBot="1">
      <c r="B39" s="138" t="s">
        <v>55</v>
      </c>
      <c r="C39" s="130" t="s">
        <v>55</v>
      </c>
      <c r="D39" s="78"/>
      <c r="E39" s="129"/>
    </row>
    <row r="40" spans="2:5" s="51" customFormat="1" ht="16.5" customHeight="1">
      <c r="D40" s="180"/>
    </row>
    <row r="41" spans="2:5" s="51" customFormat="1" ht="16.5" customHeight="1" thickBot="1">
      <c r="B41" s="131" t="s">
        <v>56</v>
      </c>
      <c r="C41" s="49" t="s">
        <v>25</v>
      </c>
      <c r="D41" s="78"/>
    </row>
    <row r="42" spans="2:5" s="51" customFormat="1" ht="16.5" customHeight="1" thickTop="1">
      <c r="B42" s="311" t="s">
        <v>57</v>
      </c>
      <c r="C42" s="1034" t="s">
        <v>57</v>
      </c>
      <c r="D42" s="70"/>
    </row>
    <row r="43" spans="2:5" s="51" customFormat="1" ht="16.5" customHeight="1">
      <c r="B43" s="134" t="s">
        <v>58</v>
      </c>
      <c r="C43" s="141" t="s">
        <v>58</v>
      </c>
      <c r="D43" s="78"/>
    </row>
    <row r="44" spans="2:5" s="51" customFormat="1" ht="16.5" customHeight="1" thickBot="1">
      <c r="B44" s="546" t="s">
        <v>59</v>
      </c>
      <c r="C44" s="130" t="s">
        <v>59</v>
      </c>
      <c r="D44" s="78"/>
    </row>
    <row r="45" spans="2:5" s="51" customFormat="1" ht="16.5" customHeight="1">
      <c r="D45" s="180"/>
    </row>
    <row r="46" spans="2:5" s="51" customFormat="1" ht="16.5" customHeight="1" thickBot="1">
      <c r="B46" s="131" t="s">
        <v>60</v>
      </c>
      <c r="C46" s="49" t="s">
        <v>25</v>
      </c>
      <c r="D46" s="180"/>
    </row>
    <row r="47" spans="2:5" s="51" customFormat="1" ht="16.5" customHeight="1" thickTop="1">
      <c r="B47" s="392" t="s">
        <v>61</v>
      </c>
      <c r="C47" s="386" t="s">
        <v>61</v>
      </c>
      <c r="D47" s="78"/>
    </row>
    <row r="48" spans="2:5" s="51" customFormat="1" ht="16.5" customHeight="1">
      <c r="B48" s="134" t="s">
        <v>62</v>
      </c>
      <c r="C48" s="141" t="s">
        <v>62</v>
      </c>
      <c r="D48" s="78"/>
    </row>
    <row r="49" spans="2:5" s="51" customFormat="1" ht="16.5" customHeight="1">
      <c r="B49" s="134" t="s">
        <v>63</v>
      </c>
      <c r="C49" s="141" t="s">
        <v>63</v>
      </c>
      <c r="D49" s="78"/>
    </row>
    <row r="50" spans="2:5" s="51" customFormat="1" ht="16.5" customHeight="1">
      <c r="B50" s="134" t="s">
        <v>64</v>
      </c>
      <c r="C50" s="141" t="s">
        <v>65</v>
      </c>
      <c r="D50" s="78"/>
    </row>
    <row r="51" spans="2:5" s="51" customFormat="1" ht="16.5" customHeight="1">
      <c r="B51" s="400" t="s">
        <v>66</v>
      </c>
      <c r="C51" s="141" t="s">
        <v>67</v>
      </c>
      <c r="D51" s="78"/>
    </row>
    <row r="52" spans="2:5" s="51" customFormat="1" ht="30.75" customHeight="1">
      <c r="B52" s="134" t="s">
        <v>2635</v>
      </c>
      <c r="C52" s="141" t="s">
        <v>68</v>
      </c>
      <c r="D52" s="78"/>
    </row>
    <row r="53" spans="2:5" s="51" customFormat="1" ht="16.5" customHeight="1">
      <c r="B53" s="134" t="s">
        <v>69</v>
      </c>
      <c r="C53" s="649" t="s">
        <v>70</v>
      </c>
      <c r="D53" s="78"/>
    </row>
    <row r="54" spans="2:5" s="51" customFormat="1" ht="16.5" customHeight="1">
      <c r="B54" s="134" t="s">
        <v>71</v>
      </c>
      <c r="C54" s="141" t="s">
        <v>72</v>
      </c>
      <c r="D54" s="78"/>
    </row>
    <row r="55" spans="2:5" s="51" customFormat="1" ht="16.5" customHeight="1">
      <c r="B55" s="134" t="s">
        <v>73</v>
      </c>
      <c r="C55" s="141" t="s">
        <v>74</v>
      </c>
      <c r="D55" s="78"/>
    </row>
    <row r="56" spans="2:5" s="51" customFormat="1" ht="16.5" customHeight="1" thickBot="1">
      <c r="B56" s="366" t="s">
        <v>75</v>
      </c>
      <c r="C56" s="130" t="s">
        <v>76</v>
      </c>
      <c r="D56" s="78"/>
      <c r="E56" s="129"/>
    </row>
    <row r="57" spans="2:5" s="51" customFormat="1" ht="16.5" customHeight="1">
      <c r="B57" s="30"/>
      <c r="C57" s="30"/>
      <c r="D57" s="78"/>
    </row>
    <row r="58" spans="2:5" s="51" customFormat="1" ht="16.5" customHeight="1" thickBot="1">
      <c r="B58" s="49" t="s">
        <v>77</v>
      </c>
      <c r="C58" s="49" t="s">
        <v>25</v>
      </c>
      <c r="D58" s="78"/>
    </row>
    <row r="59" spans="2:5" s="51" customFormat="1" ht="16.5" customHeight="1" thickTop="1" thickBot="1">
      <c r="B59" s="1010" t="s">
        <v>78</v>
      </c>
      <c r="C59" s="1035" t="s">
        <v>77</v>
      </c>
      <c r="D59" s="78"/>
    </row>
  </sheetData>
  <sheetProtection algorithmName="SHA-512" hashValue="yctuVrrBdaUR5mmU7YyVmwnIrcnskbRUXL6N036oghyEKZFCDPeS3c7Ubnr/ZUXteBC92RN4J55TAN8Kl2QUWw==" saltValue="v0oWMThjFgPB/mibLvd8ew==" spinCount="100000" sheet="1" objects="1" scenarios="1"/>
  <hyperlinks>
    <hyperlink ref="C59" location="Assurance!A1" display="Assurance" xr:uid="{8A220664-7175-4416-B71C-7B261FC81842}"/>
    <hyperlink ref="C47" location="'ICMM Mining Principles'!A1" display="ICMM Mining Principles" xr:uid="{FA0715D6-6FF4-4008-8772-3035962776CC}"/>
    <hyperlink ref="C49" location="'UNGC Principles'!A1" display="UNGC Principles" xr:uid="{5782BB63-A5DF-4C13-B82B-CE93C48B9BD3}"/>
    <hyperlink ref="C50" location="'UN SDGs'!A1" display="UN SDGs" xr:uid="{F9C84322-9E6B-42A0-8948-4310A588066B}"/>
    <hyperlink ref="C51" location="'GRI Index'!A1" display="GRI Index" xr:uid="{4CE0BE4B-F6D4-43DF-9D73-03AB508617D2}"/>
    <hyperlink ref="C54" location="'TCFD Index'!A1" display="TCFD Index" xr:uid="{51DCF21C-78CB-4B52-9AF7-AE6A76AA769E}"/>
    <hyperlink ref="C55" location="'CA100+ '!A1" display="CA100+ " xr:uid="{707DC4A8-6771-4680-BEB9-DFDA92A664B7}"/>
    <hyperlink ref="C56" location="'Modern slavery metrics'!A1" display="Modern slavery metrics" xr:uid="{03C758C3-CA64-4099-8366-05C718867FCD}"/>
    <hyperlink ref="C42" location="'Privacy and cyber security'!A1" display="Privacy and cyber security" xr:uid="{5E4FDC92-15AE-4E53-88D6-1A843B1F577E}"/>
    <hyperlink ref="C44" location="Transformation!A1" display="Transformation" xr:uid="{9DA9CAB9-EED7-487D-9D68-84B351F990F6}"/>
    <hyperlink ref="C26" location="Energy!A1" display="Energy" xr:uid="{8E71075E-2BE4-4028-B534-863432EE2AF7}"/>
    <hyperlink ref="C27" location="'GHG Emissions'!A1" display="GHG emissions" xr:uid="{A4BF64E6-E7C5-4BFD-BF45-63187A097565}"/>
    <hyperlink ref="C21" location="'Ethics and business integrity'!A1" display="Ethics and business integrity" xr:uid="{DE8E8011-A54D-4FC3-A680-0495DF98B841}"/>
    <hyperlink ref="C22" location="'Human rights'!A1" display="Human rights" xr:uid="{DCAC38E6-DB4C-4D28-807B-CB4625BBC005}"/>
    <hyperlink ref="C23" location="'Responsible value chain'!A1" display="Responsible value chain" xr:uid="{2E1AABB9-62B0-4D1F-9722-83FF318A04DD}"/>
    <hyperlink ref="C13" location="'Health and Safety'!A1" display="Health and safety" xr:uid="{E4E569A8-E3E3-486C-BCB0-243D1F04E43E}"/>
    <hyperlink ref="C14" location="'People and culture'!A1" display="People and culture" xr:uid="{071F4D46-D09F-44F6-BF43-FCBB0E9AD967}"/>
    <hyperlink ref="C18" location="'Our societal contribution'!A1" display="Our societal contribution" xr:uid="{F4455100-3DD7-4F1E-A665-3D5DC86E0822}"/>
    <hyperlink ref="C43" location="'Stakeholder engagement'!A1" display="Stakeholder engagement" xr:uid="{39F71996-795D-4A2C-BF08-3EF96334FF94}"/>
    <hyperlink ref="C48" location="'ICMM Performance Expectations'!A1" display="ICMM Performance Expectations" xr:uid="{D1685F37-7EAD-4267-94F4-68E59761DC6B}"/>
    <hyperlink ref="C17" location="'Partnering with communities'!A1" display="Partnering with communities" xr:uid="{0951CC0C-7519-4186-B46B-DE51C0A2B70E}"/>
    <hyperlink ref="C9" location="'Reporting boundaries'!A1" display="Reporting boundaries" xr:uid="{892FCF22-F0FA-4970-9DAE-6087EAC5F155}"/>
    <hyperlink ref="C53" location="'ICMM Social and Economic Index'!A1" display="ICMM Social and Economic Index" xr:uid="{C610F286-EAB1-4E31-8226-D7F3526B0CE3}"/>
    <hyperlink ref="C28" location="'Emissions methodology'!A1" display="Emissions methodology" xr:uid="{25388186-B829-4984-AB5F-F8744AA04488}"/>
    <hyperlink ref="C29" location="'Portfolio resilience'!A1" display="Portfolio resilience" xr:uid="{88597354-7E0D-47AC-8496-36A2515E23F7}"/>
    <hyperlink ref="C30" location="'Industry associations'!A1" display="Industry associations " xr:uid="{7C38A178-3F56-40E1-98CC-FD82B304485C}"/>
    <hyperlink ref="C33" location="Water!A1" display="Water" xr:uid="{A2B49229-2281-4D89-A47A-86D094057A22}"/>
    <hyperlink ref="C34" location="Biodiversity!A1" display="Biodiversity" xr:uid="{128813AB-BD1E-4CE9-BC4E-823DCF42393B}"/>
    <hyperlink ref="C39" location="Closure!A1" display="Closure" xr:uid="{7F8FEDAB-B90D-4D82-AD37-D995106AE145}"/>
    <hyperlink ref="C38" location="'Waste, contamination, emissions'!A1" display="Waste, contamination, emissions" xr:uid="{D0E152A3-C172-46F7-99EC-330BC0C25DFF}"/>
    <hyperlink ref="C35" location="Tailings!A1" display="Tailings" xr:uid="{C3856B3D-E4C8-4C0E-8BBB-916B2EB2650B}"/>
    <hyperlink ref="C36" location="'Tailings storage facilities'!A1" display="Tailings storage facilities" xr:uid="{319BE6EC-8276-4CE2-AF66-EABD2EC2D7C9}"/>
    <hyperlink ref="C37" location="'ICMM Conformance Protocols'!A1" display="ICMM Conformance Protocols" xr:uid="{5499EBF1-D57F-4821-BCB0-6E0E693A7CC3}"/>
    <hyperlink ref="C10" location="'Subsidiaries EAI tax residency'!A1" display="Subsidiaries EAI tax residency" xr:uid="{CE716200-E1FD-4DB2-B5A5-0E67975AC981}"/>
    <hyperlink ref="C52" location="'SASB index'!A1" display="SASB Index" xr:uid="{507D94C2-DE90-4479-9FC8-F08C98414C92}"/>
  </hyperlinks>
  <pageMargins left="0.70866141732283472" right="0.70866141732283472" top="0.74803149606299213" bottom="0.74803149606299213" header="0.31496062992125984" footer="0.31496062992125984"/>
  <pageSetup paperSize="8"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B71CE-6A5D-4F08-A5B9-1638F4B23CE8}">
  <sheetPr codeName="Sheet26">
    <tabColor theme="4"/>
    <pageSetUpPr fitToPage="1"/>
  </sheetPr>
  <dimension ref="A1:C10"/>
  <sheetViews>
    <sheetView showGridLines="0" zoomScaleNormal="100" zoomScaleSheetLayoutView="100" workbookViewId="0"/>
  </sheetViews>
  <sheetFormatPr defaultColWidth="9" defaultRowHeight="12.75" customHeight="1"/>
  <cols>
    <col min="1" max="1" width="3.453125" customWidth="1"/>
    <col min="2" max="2" width="44.453125" customWidth="1"/>
    <col min="3" max="3" width="34.453125" customWidth="1"/>
    <col min="4" max="12" width="9" customWidth="1"/>
  </cols>
  <sheetData>
    <row r="1" spans="1:3" ht="13.4" customHeight="1">
      <c r="A1" s="1"/>
      <c r="B1" s="1"/>
      <c r="C1" s="1"/>
    </row>
    <row r="2" spans="1:3" ht="12">
      <c r="A2" s="1"/>
      <c r="B2" s="1"/>
      <c r="C2" s="103" t="s">
        <v>0</v>
      </c>
    </row>
    <row r="3" spans="1:3" ht="12.5">
      <c r="A3" s="1"/>
      <c r="B3" s="1"/>
      <c r="C3" s="3"/>
    </row>
    <row r="4" spans="1:3" ht="27" customHeight="1">
      <c r="A4" s="1"/>
      <c r="B4" s="1"/>
      <c r="C4" s="1"/>
    </row>
    <row r="5" spans="1:3" ht="20">
      <c r="A5" s="1"/>
      <c r="B5" s="16" t="s">
        <v>56</v>
      </c>
      <c r="C5" s="1"/>
    </row>
    <row r="6" spans="1:3" ht="20">
      <c r="A6" s="1"/>
      <c r="B6" s="16"/>
      <c r="C6" s="1"/>
    </row>
    <row r="7" spans="1:3" ht="12.75" customHeight="1" thickBot="1">
      <c r="B7" s="131" t="s">
        <v>56</v>
      </c>
      <c r="C7" s="49" t="s">
        <v>25</v>
      </c>
    </row>
    <row r="8" spans="1:3" ht="16.5" customHeight="1" thickTop="1">
      <c r="B8" s="311" t="s">
        <v>57</v>
      </c>
      <c r="C8" s="1034" t="s">
        <v>57</v>
      </c>
    </row>
    <row r="9" spans="1:3" ht="16.5" customHeight="1">
      <c r="B9" s="134" t="s">
        <v>58</v>
      </c>
      <c r="C9" s="141" t="s">
        <v>58</v>
      </c>
    </row>
    <row r="10" spans="1:3" ht="16.5" customHeight="1" thickBot="1">
      <c r="B10" s="546" t="s">
        <v>59</v>
      </c>
      <c r="C10" s="130" t="s">
        <v>59</v>
      </c>
    </row>
  </sheetData>
  <sheetProtection algorithmName="SHA-512" hashValue="Vr+4Ox8ewrHwaG4VKiIH6bf/PWzTpfHzinnUPAaVPx+U0UuR41INMDehc+30WB3zZNRX9PTBxdmW1eSvtzV6bg==" saltValue="w4/5teP0E8T1OvgiZt26Kw==" spinCount="100000" sheet="1" objects="1" scenarios="1"/>
  <hyperlinks>
    <hyperlink ref="C8" location="'Privacy and cyber security'!A1" display="Privacy and cyber security" xr:uid="{BB22DB2F-198F-4725-8CB6-6B95AEABBD98}"/>
    <hyperlink ref="C10" location="Transformation!A1" display="Transformation" xr:uid="{9347A394-735D-47DC-8064-71E2511A15CC}"/>
    <hyperlink ref="C9" location="'Stakeholder engagement'!A1" display="Stakeholder engagement" xr:uid="{9443B4A2-0016-4A51-9B9D-E88E2D55EC66}"/>
  </hyperlinks>
  <pageMargins left="0.7" right="0.7" top="0.75" bottom="0.75" header="0.3" footer="0.3"/>
  <pageSetup paperSize="8"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0C00-3D14-4FBF-8FE5-6B81C053E809}">
  <sheetPr codeName="Sheet27">
    <tabColor theme="2" tint="-9.9978637043366805E-2"/>
    <pageSetUpPr fitToPage="1"/>
  </sheetPr>
  <dimension ref="A1:E20"/>
  <sheetViews>
    <sheetView zoomScaleNormal="100" zoomScaleSheetLayoutView="100" workbookViewId="0"/>
  </sheetViews>
  <sheetFormatPr defaultColWidth="9" defaultRowHeight="12.75" customHeight="1"/>
  <cols>
    <col min="1" max="1" width="3.453125" customWidth="1"/>
    <col min="2" max="2" width="75.453125" customWidth="1"/>
    <col min="3" max="3" width="27.453125" customWidth="1"/>
    <col min="4" max="4" width="33.54296875" customWidth="1"/>
    <col min="5" max="7" width="9" customWidth="1"/>
  </cols>
  <sheetData>
    <row r="1" spans="1:5" ht="13.4" customHeight="1">
      <c r="A1" s="1"/>
      <c r="B1" s="1"/>
      <c r="C1" s="1"/>
      <c r="D1" s="1"/>
    </row>
    <row r="2" spans="1:5" ht="12">
      <c r="A2" s="1"/>
      <c r="B2" s="1"/>
      <c r="C2" s="1"/>
      <c r="D2" s="103" t="s">
        <v>0</v>
      </c>
    </row>
    <row r="3" spans="1:5" ht="12.5">
      <c r="A3" s="1"/>
      <c r="B3" s="1"/>
      <c r="C3" s="3"/>
      <c r="D3" s="1"/>
    </row>
    <row r="4" spans="1:5" ht="27" customHeight="1">
      <c r="A4" s="1"/>
      <c r="B4" s="1"/>
      <c r="D4" s="1"/>
    </row>
    <row r="5" spans="1:5" ht="20">
      <c r="A5" s="1"/>
      <c r="B5" s="16" t="s">
        <v>1290</v>
      </c>
      <c r="C5" s="1"/>
      <c r="D5" s="1"/>
    </row>
    <row r="6" spans="1:5" ht="8.25" customHeight="1">
      <c r="A6" s="1"/>
      <c r="B6" s="92"/>
      <c r="C6" s="1"/>
      <c r="D6" s="1"/>
    </row>
    <row r="7" spans="1:5" ht="22.5" customHeight="1">
      <c r="A7" s="1"/>
      <c r="B7" s="364" t="s">
        <v>1291</v>
      </c>
      <c r="C7" s="1"/>
      <c r="D7" s="1"/>
    </row>
    <row r="8" spans="1:5" ht="110.25" customHeight="1">
      <c r="A8" s="1"/>
      <c r="B8" s="1149" t="s">
        <v>2827</v>
      </c>
      <c r="C8" s="1149"/>
      <c r="D8" s="1149"/>
      <c r="E8" s="64"/>
    </row>
    <row r="9" spans="1:5" ht="12">
      <c r="A9" s="1"/>
      <c r="B9" s="1222"/>
      <c r="C9" s="1222"/>
      <c r="D9" s="1222"/>
    </row>
    <row r="10" spans="1:5" ht="23.25" customHeight="1">
      <c r="A10" s="1"/>
      <c r="B10" s="364" t="s">
        <v>1292</v>
      </c>
      <c r="C10" s="211"/>
      <c r="D10" s="10"/>
    </row>
    <row r="11" spans="1:5" ht="232.5" customHeight="1">
      <c r="B11" s="1149" t="s">
        <v>2432</v>
      </c>
      <c r="C11" s="1149"/>
      <c r="D11" s="1149"/>
    </row>
    <row r="12" spans="1:5" ht="9" customHeight="1">
      <c r="B12" s="19"/>
    </row>
    <row r="13" spans="1:5" ht="12.75" customHeight="1">
      <c r="B13" s="962" t="s">
        <v>2247</v>
      </c>
    </row>
    <row r="14" spans="1:5" ht="25.5" customHeight="1">
      <c r="B14" s="1223" t="s">
        <v>2248</v>
      </c>
      <c r="C14" s="1223"/>
      <c r="D14" s="1223"/>
    </row>
    <row r="15" spans="1:5" ht="32.25" customHeight="1">
      <c r="B15" s="1223" t="s">
        <v>1293</v>
      </c>
      <c r="C15" s="1223"/>
      <c r="D15" s="1223"/>
    </row>
    <row r="16" spans="1:5" ht="32.25" customHeight="1">
      <c r="B16" s="1223" t="s">
        <v>2249</v>
      </c>
      <c r="C16" s="1223"/>
      <c r="D16" s="1223"/>
    </row>
    <row r="17" spans="2:4" ht="32.25" customHeight="1">
      <c r="B17" s="1223" t="s">
        <v>1294</v>
      </c>
      <c r="C17" s="1223"/>
      <c r="D17" s="1223"/>
    </row>
    <row r="18" spans="2:4" ht="17.25" customHeight="1">
      <c r="B18" s="419"/>
    </row>
    <row r="19" spans="2:4" ht="92.25" customHeight="1">
      <c r="B19" s="1149" t="s">
        <v>2250</v>
      </c>
      <c r="C19" s="1149"/>
      <c r="D19" s="1149"/>
    </row>
    <row r="20" spans="2:4" ht="12.75" customHeight="1">
      <c r="B20" s="1150"/>
      <c r="C20" s="1150"/>
      <c r="D20" s="1150"/>
    </row>
  </sheetData>
  <sheetProtection algorithmName="SHA-512" hashValue="XJfQ1xWqiyfxZw3vijFoQtA+ke4hNmtwnb+p29KNmM1bYIjp3nY+i1C+ZXi0CwZA/2ns5cn73ktDIzpMl8R2MA==" saltValue="t1sIGxMZ5W0GcDq2J9L8/w==" spinCount="100000" sheet="1" objects="1" scenarios="1"/>
  <mergeCells count="9">
    <mergeCell ref="B8:D8"/>
    <mergeCell ref="B9:D9"/>
    <mergeCell ref="B11:D11"/>
    <mergeCell ref="B20:D20"/>
    <mergeCell ref="B14:D14"/>
    <mergeCell ref="B15:D15"/>
    <mergeCell ref="B16:D16"/>
    <mergeCell ref="B17:D17"/>
    <mergeCell ref="B19:D19"/>
  </mergeCells>
  <pageMargins left="0.7" right="0.7" top="0.75" bottom="0.75" header="0.3" footer="0.3"/>
  <pageSetup paperSize="8" scale="94" orientation="portrait" r:id="rId1"/>
  <colBreaks count="1" manualBreakCount="1">
    <brk id="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CA20D-4847-4C2B-8083-18C00DE20C2E}">
  <sheetPr codeName="Sheet29">
    <tabColor theme="2" tint="-9.9978637043366805E-2"/>
    <pageSetUpPr fitToPage="1"/>
  </sheetPr>
  <dimension ref="B1:H21"/>
  <sheetViews>
    <sheetView showGridLines="0" zoomScaleNormal="100" workbookViewId="0"/>
  </sheetViews>
  <sheetFormatPr defaultColWidth="9" defaultRowHeight="12.75" customHeight="1"/>
  <cols>
    <col min="1" max="1" width="3.453125" customWidth="1"/>
    <col min="2" max="2" width="29" customWidth="1"/>
    <col min="3" max="3" width="52.7265625" customWidth="1"/>
    <col min="4" max="4" width="65.1796875" customWidth="1"/>
    <col min="5" max="5" width="47.26953125" customWidth="1"/>
    <col min="6" max="6" width="67.7265625" customWidth="1"/>
    <col min="7" max="7" width="12.1796875" customWidth="1"/>
  </cols>
  <sheetData>
    <row r="1" spans="2:7" ht="13.4" customHeight="1"/>
    <row r="2" spans="2:7" ht="12">
      <c r="F2" s="103" t="s">
        <v>0</v>
      </c>
    </row>
    <row r="3" spans="2:7" ht="12.5">
      <c r="G3" s="53"/>
    </row>
    <row r="4" spans="2:7" ht="27" customHeight="1"/>
    <row r="5" spans="2:7" ht="22.5" customHeight="1">
      <c r="B5" s="1225" t="s">
        <v>1295</v>
      </c>
      <c r="C5" s="1225"/>
    </row>
    <row r="6" spans="2:7" ht="12">
      <c r="B6" s="64"/>
    </row>
    <row r="7" spans="2:7" ht="192" customHeight="1">
      <c r="B7" s="1086" t="s">
        <v>2780</v>
      </c>
      <c r="C7" s="1086"/>
      <c r="D7" s="1086"/>
      <c r="E7" s="1086"/>
      <c r="F7" s="1086"/>
    </row>
    <row r="9" spans="2:7" ht="12.5" thickBot="1">
      <c r="B9" s="266" t="s">
        <v>2183</v>
      </c>
      <c r="C9" s="267" t="s">
        <v>1296</v>
      </c>
      <c r="D9" s="267" t="s">
        <v>1297</v>
      </c>
      <c r="E9" s="267" t="s">
        <v>2184</v>
      </c>
      <c r="F9" s="267" t="s">
        <v>1298</v>
      </c>
    </row>
    <row r="10" spans="2:7" ht="309" customHeight="1" thickTop="1">
      <c r="B10" s="989" t="s">
        <v>2331</v>
      </c>
      <c r="C10" s="289" t="s">
        <v>2201</v>
      </c>
      <c r="D10" s="1005" t="s">
        <v>2202</v>
      </c>
      <c r="E10" s="990" t="s">
        <v>2185</v>
      </c>
      <c r="F10" s="1027" t="s">
        <v>2495</v>
      </c>
    </row>
    <row r="11" spans="2:7" ht="199.5" customHeight="1">
      <c r="B11" s="794" t="s">
        <v>2186</v>
      </c>
      <c r="C11" s="290" t="s">
        <v>2187</v>
      </c>
      <c r="D11" s="289" t="s">
        <v>2188</v>
      </c>
      <c r="E11" s="990" t="s">
        <v>2328</v>
      </c>
      <c r="F11" s="1027" t="s">
        <v>2496</v>
      </c>
    </row>
    <row r="12" spans="2:7" ht="270" customHeight="1">
      <c r="B12" s="989" t="s">
        <v>2189</v>
      </c>
      <c r="C12" s="289" t="s">
        <v>2190</v>
      </c>
      <c r="D12" s="1005" t="s">
        <v>2782</v>
      </c>
      <c r="E12" s="990" t="s">
        <v>2191</v>
      </c>
      <c r="F12" s="1027" t="s">
        <v>2497</v>
      </c>
    </row>
    <row r="13" spans="2:7" ht="237.75" customHeight="1">
      <c r="B13" s="989" t="s">
        <v>2332</v>
      </c>
      <c r="C13" s="1005" t="s">
        <v>2433</v>
      </c>
      <c r="D13" s="289" t="s">
        <v>2192</v>
      </c>
      <c r="E13" s="990" t="s">
        <v>2193</v>
      </c>
      <c r="F13" s="1027" t="s">
        <v>2498</v>
      </c>
    </row>
    <row r="14" spans="2:7" ht="409.5" customHeight="1">
      <c r="B14" s="989" t="s">
        <v>2194</v>
      </c>
      <c r="C14" s="1005" t="s">
        <v>2195</v>
      </c>
      <c r="D14" s="1005" t="s">
        <v>2783</v>
      </c>
      <c r="E14" s="1006" t="s">
        <v>2434</v>
      </c>
      <c r="F14" s="1027" t="s">
        <v>2498</v>
      </c>
    </row>
    <row r="15" spans="2:7" ht="189" customHeight="1">
      <c r="B15" s="989" t="s">
        <v>1299</v>
      </c>
      <c r="C15" s="289" t="s">
        <v>2381</v>
      </c>
      <c r="D15" s="1005" t="s">
        <v>2329</v>
      </c>
      <c r="E15" s="1006" t="s">
        <v>2435</v>
      </c>
      <c r="F15" s="1027" t="s">
        <v>2499</v>
      </c>
    </row>
    <row r="16" spans="2:7" ht="252.75" customHeight="1">
      <c r="B16" s="989" t="s">
        <v>2333</v>
      </c>
      <c r="C16" s="1005" t="s">
        <v>2382</v>
      </c>
      <c r="D16" s="289" t="s">
        <v>2196</v>
      </c>
      <c r="E16" s="990" t="s">
        <v>2197</v>
      </c>
      <c r="F16" s="1027" t="s">
        <v>2500</v>
      </c>
    </row>
    <row r="17" spans="2:8" ht="144">
      <c r="B17" s="794" t="s">
        <v>1300</v>
      </c>
      <c r="C17" s="1005" t="s">
        <v>2383</v>
      </c>
      <c r="D17" s="1005" t="s">
        <v>2198</v>
      </c>
      <c r="E17" s="1006" t="s">
        <v>2330</v>
      </c>
      <c r="F17" s="996" t="s">
        <v>2781</v>
      </c>
    </row>
    <row r="18" spans="2:8" ht="132" customHeight="1">
      <c r="B18" s="989" t="s">
        <v>1301</v>
      </c>
      <c r="C18" s="1005" t="s">
        <v>1302</v>
      </c>
      <c r="D18" s="1005" t="s">
        <v>2334</v>
      </c>
      <c r="E18" s="1006" t="s">
        <v>1303</v>
      </c>
      <c r="F18" s="996" t="s">
        <v>2501</v>
      </c>
    </row>
    <row r="19" spans="2:8" ht="117.75" customHeight="1" thickBot="1">
      <c r="B19" s="991" t="s">
        <v>2335</v>
      </c>
      <c r="C19" s="877" t="s">
        <v>1304</v>
      </c>
      <c r="D19" s="877" t="s">
        <v>2199</v>
      </c>
      <c r="E19" s="992" t="s">
        <v>2200</v>
      </c>
      <c r="F19" s="1028" t="s">
        <v>2502</v>
      </c>
    </row>
    <row r="21" spans="2:8" ht="12">
      <c r="B21" s="1224"/>
      <c r="C21" s="1224"/>
      <c r="D21" s="1224"/>
      <c r="E21" s="1224"/>
      <c r="F21" s="1224"/>
      <c r="G21" s="1224"/>
      <c r="H21" s="1224"/>
    </row>
  </sheetData>
  <sheetProtection algorithmName="SHA-512" hashValue="ljDu2C4LSdaqfeV2gs1NBtm125fBBYBVhTBAlAwJzVutfiYxJpqAekbu8H0P5WWiqNXpUTxOkBlBShRahRyo+Q==" saltValue="tsGX4pZ1BoRm6tJ4Ow0yMg==" spinCount="100000" sheet="1" objects="1" scenarios="1"/>
  <mergeCells count="3">
    <mergeCell ref="B21:H21"/>
    <mergeCell ref="B7:F7"/>
    <mergeCell ref="B5:C5"/>
  </mergeCells>
  <pageMargins left="0.70866141732283472" right="0.70866141732283472" top="0.74803149606299213" bottom="0.74803149606299213" header="0.31496062992125984" footer="0.31496062992125984"/>
  <pageSetup paperSize="8" scale="44" orientation="portrait" cellComments="asDisplayed"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4E46B-32CF-4C15-9DDF-025A03642943}">
  <sheetPr codeName="Sheet30">
    <tabColor theme="2" tint="-9.9978637043366805E-2"/>
    <pageSetUpPr fitToPage="1"/>
  </sheetPr>
  <dimension ref="B1:J20"/>
  <sheetViews>
    <sheetView showGridLines="0" zoomScaleNormal="100" zoomScaleSheetLayoutView="100" zoomScalePageLayoutView="70" workbookViewId="0"/>
  </sheetViews>
  <sheetFormatPr defaultColWidth="9" defaultRowHeight="12.75" customHeight="1"/>
  <cols>
    <col min="1" max="1" width="2.26953125" customWidth="1"/>
    <col min="2" max="2" width="24" customWidth="1"/>
    <col min="3" max="10" width="19.81640625" customWidth="1"/>
    <col min="11" max="11" width="9" customWidth="1"/>
  </cols>
  <sheetData>
    <row r="1" spans="2:10" ht="13.4" customHeight="1">
      <c r="D1" s="291"/>
    </row>
    <row r="2" spans="2:10" ht="12">
      <c r="D2" s="291"/>
      <c r="G2" s="292"/>
      <c r="J2" s="103" t="s">
        <v>0</v>
      </c>
    </row>
    <row r="3" spans="2:10" ht="12.5">
      <c r="D3" s="293"/>
    </row>
    <row r="4" spans="2:10" ht="27" customHeight="1">
      <c r="D4" s="291"/>
    </row>
    <row r="5" spans="2:10" ht="20">
      <c r="B5" s="16" t="s">
        <v>1305</v>
      </c>
      <c r="C5" s="4"/>
      <c r="D5" s="291"/>
    </row>
    <row r="6" spans="2:10" ht="12">
      <c r="B6" s="64"/>
      <c r="D6" s="291"/>
    </row>
    <row r="7" spans="2:10" ht="84" customHeight="1">
      <c r="B7" s="1106" t="s">
        <v>2798</v>
      </c>
      <c r="C7" s="1106"/>
      <c r="D7" s="1106"/>
      <c r="E7" s="1106"/>
      <c r="F7" s="1106"/>
      <c r="G7" s="1106"/>
      <c r="H7" s="1106"/>
      <c r="I7" s="1106"/>
      <c r="J7" s="1106"/>
    </row>
    <row r="8" spans="2:10" ht="16.5" customHeight="1">
      <c r="B8" s="1226" t="s">
        <v>1306</v>
      </c>
      <c r="C8" s="1226"/>
      <c r="D8" s="1226"/>
      <c r="E8" s="1226"/>
      <c r="F8" s="1226"/>
      <c r="G8" s="1226"/>
    </row>
    <row r="9" spans="2:10" ht="30" customHeight="1">
      <c r="B9" s="1106" t="s">
        <v>1307</v>
      </c>
      <c r="C9" s="1106"/>
      <c r="D9" s="1106"/>
      <c r="E9" s="1106"/>
      <c r="F9" s="1106"/>
      <c r="G9" s="1106"/>
      <c r="H9" s="1106"/>
      <c r="I9" s="1106"/>
      <c r="J9" s="1106"/>
    </row>
    <row r="10" spans="2:10" ht="21.75" customHeight="1">
      <c r="B10" s="1227" t="s">
        <v>1308</v>
      </c>
      <c r="C10" s="1227"/>
    </row>
    <row r="11" spans="2:10" ht="12.5" thickBot="1">
      <c r="B11" s="24" t="s">
        <v>1309</v>
      </c>
      <c r="C11" s="36" t="s">
        <v>1310</v>
      </c>
      <c r="D11" s="36" t="s">
        <v>1311</v>
      </c>
      <c r="E11" s="36" t="s">
        <v>1312</v>
      </c>
      <c r="F11" s="36" t="s">
        <v>1313</v>
      </c>
      <c r="G11" s="36" t="s">
        <v>1314</v>
      </c>
      <c r="H11" s="36" t="s">
        <v>1315</v>
      </c>
      <c r="I11" s="36" t="s">
        <v>1316</v>
      </c>
      <c r="J11" s="36" t="s">
        <v>1317</v>
      </c>
    </row>
    <row r="12" spans="2:10" ht="27.75" customHeight="1" thickTop="1">
      <c r="B12" s="47" t="s">
        <v>562</v>
      </c>
      <c r="C12" s="294">
        <v>80.48</v>
      </c>
      <c r="D12" s="294">
        <v>82.09</v>
      </c>
      <c r="E12" s="294">
        <v>84.15</v>
      </c>
      <c r="F12" s="294">
        <v>89.1</v>
      </c>
      <c r="G12" s="255">
        <v>90.5</v>
      </c>
      <c r="H12" s="255" t="s">
        <v>1318</v>
      </c>
      <c r="I12" s="255" t="s">
        <v>1319</v>
      </c>
      <c r="J12" s="255" t="s">
        <v>1320</v>
      </c>
    </row>
    <row r="13" spans="2:10" ht="27.75" customHeight="1">
      <c r="B13" s="47" t="s">
        <v>745</v>
      </c>
      <c r="C13" s="294">
        <v>72.64</v>
      </c>
      <c r="D13" s="294">
        <v>81.430000000000007</v>
      </c>
      <c r="E13" s="294">
        <v>90.07</v>
      </c>
      <c r="F13" s="294">
        <v>90.2</v>
      </c>
      <c r="G13" s="255">
        <v>81.3</v>
      </c>
      <c r="H13" s="255" t="s">
        <v>1319</v>
      </c>
      <c r="I13" s="255" t="s">
        <v>1319</v>
      </c>
      <c r="J13" s="255" t="s">
        <v>1318</v>
      </c>
    </row>
    <row r="14" spans="2:10" ht="27.75" customHeight="1" thickBot="1">
      <c r="B14" s="44" t="s">
        <v>1321</v>
      </c>
      <c r="C14" s="56">
        <v>62.98</v>
      </c>
      <c r="D14" s="56">
        <v>76.64</v>
      </c>
      <c r="E14" s="56">
        <v>40.71</v>
      </c>
      <c r="F14" s="56">
        <v>20.6</v>
      </c>
      <c r="G14" s="1228" t="s">
        <v>1322</v>
      </c>
      <c r="H14" s="1228"/>
      <c r="I14" s="1228"/>
      <c r="J14" s="1228"/>
    </row>
    <row r="15" spans="2:10" ht="12">
      <c r="B15" s="51"/>
    </row>
    <row r="16" spans="2:10" ht="66.75" customHeight="1">
      <c r="B16" s="1222" t="s">
        <v>2451</v>
      </c>
      <c r="C16" s="1222"/>
      <c r="D16" s="1222"/>
      <c r="E16" s="1222"/>
      <c r="F16" s="1222"/>
      <c r="G16" s="1222"/>
      <c r="H16" s="1222"/>
      <c r="I16" s="1222"/>
      <c r="J16" s="1222"/>
    </row>
    <row r="17" spans="2:10" ht="45.75" customHeight="1">
      <c r="B17" s="1222" t="s">
        <v>2452</v>
      </c>
      <c r="C17" s="1222"/>
      <c r="D17" s="1222"/>
      <c r="E17" s="1222"/>
      <c r="F17" s="1222"/>
      <c r="G17" s="1222"/>
      <c r="H17" s="1222"/>
      <c r="I17" s="1222"/>
      <c r="J17" s="1222"/>
    </row>
    <row r="18" spans="2:10" ht="44.25" customHeight="1">
      <c r="B18" s="1150" t="s">
        <v>2784</v>
      </c>
      <c r="C18" s="1150"/>
      <c r="D18" s="1150"/>
      <c r="E18" s="1150"/>
      <c r="F18" s="1150"/>
      <c r="G18" s="1150"/>
      <c r="H18" s="1150"/>
      <c r="I18" s="1150"/>
      <c r="J18" s="1150"/>
    </row>
    <row r="20" spans="2:10" ht="34.5" customHeight="1">
      <c r="B20" s="1106"/>
      <c r="C20" s="1106"/>
      <c r="D20" s="1106"/>
      <c r="E20" s="1106"/>
      <c r="F20" s="1106"/>
      <c r="G20" s="1106"/>
      <c r="H20" s="1106"/>
    </row>
  </sheetData>
  <sheetProtection algorithmName="SHA-512" hashValue="cQ6covXGydM+jEQhVlf/X1LL4gYSjXk+w/BQKHB0QORfv5mx8Ni+cOjdpb2oMduAh4GsAiMWj521OwffHFabrg==" saltValue="1ILN3qNyhl6Ye1HVw8gEzQ==" spinCount="100000" sheet="1" objects="1" scenarios="1"/>
  <mergeCells count="9">
    <mergeCell ref="B20:H20"/>
    <mergeCell ref="B8:G8"/>
    <mergeCell ref="B10:C10"/>
    <mergeCell ref="B7:J7"/>
    <mergeCell ref="B9:J9"/>
    <mergeCell ref="B16:J16"/>
    <mergeCell ref="B17:J17"/>
    <mergeCell ref="B18:J18"/>
    <mergeCell ref="G14:J14"/>
  </mergeCells>
  <pageMargins left="0.7" right="0.7" top="0.75" bottom="0.75" header="0.3" footer="0.3"/>
  <pageSetup paperSize="8" orientation="landscape" r:id="rId1"/>
  <colBreaks count="1" manualBreakCount="1">
    <brk id="8"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69E4-D12C-41BC-9E63-DC3F6D68B9AB}">
  <sheetPr codeName="Sheet31">
    <tabColor theme="4"/>
    <pageSetUpPr fitToPage="1"/>
  </sheetPr>
  <dimension ref="A1:C25"/>
  <sheetViews>
    <sheetView showGridLines="0" zoomScaleNormal="100" zoomScaleSheetLayoutView="100" workbookViewId="0"/>
  </sheetViews>
  <sheetFormatPr defaultColWidth="9" defaultRowHeight="12.75" customHeight="1"/>
  <cols>
    <col min="1" max="1" width="3.453125" customWidth="1"/>
    <col min="2" max="2" width="75.453125" customWidth="1"/>
    <col min="3" max="3" width="30.1796875" customWidth="1"/>
    <col min="4" max="4" width="9" customWidth="1"/>
  </cols>
  <sheetData>
    <row r="1" spans="1:3" ht="13.4" customHeight="1">
      <c r="A1" s="1"/>
      <c r="B1" s="1"/>
      <c r="C1" s="1"/>
    </row>
    <row r="2" spans="1:3" ht="12">
      <c r="A2" s="1"/>
      <c r="B2" s="1"/>
      <c r="C2" s="103" t="s">
        <v>0</v>
      </c>
    </row>
    <row r="3" spans="1:3" ht="12.5">
      <c r="A3" s="1"/>
      <c r="B3" s="1"/>
      <c r="C3" s="3"/>
    </row>
    <row r="4" spans="1:3" ht="27" customHeight="1">
      <c r="A4" s="1"/>
      <c r="B4" s="1"/>
      <c r="C4" s="1"/>
    </row>
    <row r="5" spans="1:3" ht="20">
      <c r="A5" s="1"/>
      <c r="B5" s="16" t="s">
        <v>1323</v>
      </c>
      <c r="C5" s="10"/>
    </row>
    <row r="6" spans="1:3" ht="12">
      <c r="A6" s="1"/>
      <c r="B6" s="10"/>
      <c r="C6" s="10"/>
    </row>
    <row r="7" spans="1:3" ht="12">
      <c r="A7" s="1"/>
      <c r="B7" s="10"/>
      <c r="C7" s="10"/>
    </row>
    <row r="8" spans="1:3" ht="12.5" thickBot="1">
      <c r="A8" s="1"/>
      <c r="B8" s="131" t="s">
        <v>60</v>
      </c>
      <c r="C8" s="49" t="s">
        <v>25</v>
      </c>
    </row>
    <row r="9" spans="1:3" s="51" customFormat="1" ht="14.25" customHeight="1" thickTop="1">
      <c r="A9" s="65"/>
      <c r="B9" s="392" t="s">
        <v>61</v>
      </c>
      <c r="C9" s="386" t="s">
        <v>61</v>
      </c>
    </row>
    <row r="10" spans="1:3" s="51" customFormat="1" ht="14.25" customHeight="1">
      <c r="A10" s="65"/>
      <c r="B10" s="134" t="s">
        <v>62</v>
      </c>
      <c r="C10" s="141" t="s">
        <v>62</v>
      </c>
    </row>
    <row r="11" spans="1:3" s="51" customFormat="1" ht="14.25" customHeight="1">
      <c r="A11" s="65"/>
      <c r="B11" s="134" t="s">
        <v>63</v>
      </c>
      <c r="C11" s="141" t="s">
        <v>63</v>
      </c>
    </row>
    <row r="12" spans="1:3" s="51" customFormat="1" ht="14.25" customHeight="1">
      <c r="A12" s="65"/>
      <c r="B12" s="134" t="s">
        <v>64</v>
      </c>
      <c r="C12" s="141" t="s">
        <v>65</v>
      </c>
    </row>
    <row r="13" spans="1:3" s="51" customFormat="1" ht="14.25" customHeight="1">
      <c r="A13" s="65"/>
      <c r="B13" s="400" t="s">
        <v>66</v>
      </c>
      <c r="C13" s="141" t="s">
        <v>67</v>
      </c>
    </row>
    <row r="14" spans="1:3" s="51" customFormat="1" ht="29.25" customHeight="1">
      <c r="A14" s="65"/>
      <c r="B14" s="134" t="s">
        <v>2635</v>
      </c>
      <c r="C14" s="141" t="s">
        <v>68</v>
      </c>
    </row>
    <row r="15" spans="1:3" s="51" customFormat="1" ht="14.25" customHeight="1">
      <c r="A15" s="65"/>
      <c r="B15" s="134" t="s">
        <v>69</v>
      </c>
      <c r="C15" s="649" t="s">
        <v>70</v>
      </c>
    </row>
    <row r="16" spans="1:3" s="51" customFormat="1" ht="14.25" customHeight="1">
      <c r="A16" s="65"/>
      <c r="B16" s="134" t="s">
        <v>71</v>
      </c>
      <c r="C16" s="141" t="s">
        <v>72</v>
      </c>
    </row>
    <row r="17" spans="1:3" s="51" customFormat="1" ht="14.25" customHeight="1">
      <c r="A17" s="65"/>
      <c r="B17" s="134" t="s">
        <v>73</v>
      </c>
      <c r="C17" s="141" t="s">
        <v>74</v>
      </c>
    </row>
    <row r="18" spans="1:3" s="51" customFormat="1" ht="14.25" customHeight="1" thickBot="1">
      <c r="A18" s="65"/>
      <c r="B18" s="366" t="s">
        <v>75</v>
      </c>
      <c r="C18" s="130" t="s">
        <v>76</v>
      </c>
    </row>
    <row r="25" spans="1:3" ht="12.75" customHeight="1">
      <c r="C25" s="98"/>
    </row>
  </sheetData>
  <sheetProtection algorithmName="SHA-512" hashValue="BTslQU2sqLPh9bIPwsgsx3joSfIYqkoMAyPOjNn6MTVc66Jsl+ocwkj0yBfZRtml4sM0R7swqJpqYIHfZ3UWEg==" saltValue="/QQpT69zroRRdtSHxlV93Q==" spinCount="100000" sheet="1" objects="1" scenarios="1"/>
  <hyperlinks>
    <hyperlink ref="C9" location="'ICMM Mining Principles'!A1" display="ICMM Mining Principles" xr:uid="{F9F8C31C-8EB5-41C4-952C-064EE888703A}"/>
    <hyperlink ref="C11" location="'UNGC Principles'!A1" display="UNGC Principles" xr:uid="{09A8572A-E644-4034-B907-28FFA2533640}"/>
    <hyperlink ref="C12" location="'UN SDGs'!A1" display="UN SDGs" xr:uid="{08A7F4CC-5F55-42B2-8B62-CF4C5DA62DA0}"/>
    <hyperlink ref="C13" location="'GRI Index'!A1" display="GRI Index" xr:uid="{C8DF3310-CBCA-45A5-BE78-A364E0476D33}"/>
    <hyperlink ref="C16" location="'TCFD Index'!A1" display="TCFD Index" xr:uid="{4E90C6A3-341E-47E3-9042-E0639501EC47}"/>
    <hyperlink ref="C17" location="'CA100+ '!A1" display="CA100+ " xr:uid="{66FB37F8-963A-4AA8-AD25-7B4012CACBDE}"/>
    <hyperlink ref="C18" location="'Modern slavery metrics'!A1" display="Modern slavery metrics" xr:uid="{D9097FD1-4C72-42A7-A2B5-0DCC4043392A}"/>
    <hyperlink ref="C10" location="'ICMM Performance Expectations'!A1" display="ICMM Performance Expectations" xr:uid="{47F19F3B-AE54-49D3-89F2-6079D43CEBCC}"/>
    <hyperlink ref="C15" location="'ICMM Social and Economic Index'!A1" display="ICMM Social and Economic Index" xr:uid="{3329A7EB-218A-467C-B8C9-9B7096073FB8}"/>
    <hyperlink ref="C14" location="'SASB index'!A1" display="SASB Index" xr:uid="{C61FEBCE-76BB-406E-8CF2-1F7E58E7F85A}"/>
  </hyperlinks>
  <pageMargins left="0.7" right="0.7" top="0.75" bottom="0.75" header="0.3" footer="0.3"/>
  <pageSetup paperSize="8" orientation="portrait" r:id="rId1"/>
  <colBreaks count="1" manualBreakCount="1">
    <brk id="4"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01D42-F1AB-4A32-A6AF-2892B8CABC35}">
  <sheetPr codeName="Sheet32">
    <tabColor theme="2" tint="-9.9978637043366805E-2"/>
    <pageSetUpPr fitToPage="1"/>
  </sheetPr>
  <dimension ref="B1:D23"/>
  <sheetViews>
    <sheetView showGridLines="0" zoomScaleNormal="100" zoomScaleSheetLayoutView="100" workbookViewId="0"/>
  </sheetViews>
  <sheetFormatPr defaultColWidth="9" defaultRowHeight="12.75" customHeight="1"/>
  <cols>
    <col min="1" max="1" width="3.453125" customWidth="1"/>
    <col min="2" max="2" width="34" customWidth="1"/>
    <col min="3" max="3" width="61.1796875" customWidth="1"/>
    <col min="4" max="4" width="84.26953125" customWidth="1"/>
  </cols>
  <sheetData>
    <row r="1" spans="2:4" ht="13.4" customHeight="1"/>
    <row r="2" spans="2:4" ht="12">
      <c r="D2" s="103" t="s">
        <v>0</v>
      </c>
    </row>
    <row r="3" spans="2:4" ht="12.5">
      <c r="C3" s="53"/>
    </row>
    <row r="4" spans="2:4" ht="27" customHeight="1"/>
    <row r="5" spans="2:4" ht="20">
      <c r="B5" s="16" t="s">
        <v>1324</v>
      </c>
    </row>
    <row r="6" spans="2:4" ht="16.5" customHeight="1">
      <c r="B6" s="64"/>
    </row>
    <row r="7" spans="2:4" ht="16.5" customHeight="1">
      <c r="B7" s="1074" t="s">
        <v>2801</v>
      </c>
    </row>
    <row r="8" spans="2:4" ht="16.5" customHeight="1">
      <c r="B8" s="64"/>
    </row>
    <row r="9" spans="2:4" ht="32.25" customHeight="1">
      <c r="B9" s="1086" t="s">
        <v>2252</v>
      </c>
      <c r="C9" s="1086"/>
      <c r="D9" s="1086"/>
    </row>
    <row r="10" spans="2:4" ht="12">
      <c r="B10" s="62"/>
      <c r="C10" s="295"/>
      <c r="D10" s="295"/>
    </row>
    <row r="11" spans="2:4" ht="23.5" customHeight="1" thickBot="1">
      <c r="B11" s="23" t="s">
        <v>1325</v>
      </c>
      <c r="C11" s="24" t="s">
        <v>1326</v>
      </c>
      <c r="D11" s="23" t="s">
        <v>1327</v>
      </c>
    </row>
    <row r="12" spans="2:4" ht="37" thickTop="1">
      <c r="B12" s="1058" t="s">
        <v>1328</v>
      </c>
      <c r="C12" s="941" t="s">
        <v>1329</v>
      </c>
      <c r="D12" s="941" t="s">
        <v>2636</v>
      </c>
    </row>
    <row r="13" spans="2:4" ht="67.5" customHeight="1">
      <c r="B13" s="1059" t="s">
        <v>1330</v>
      </c>
      <c r="C13" s="909" t="s">
        <v>1331</v>
      </c>
      <c r="D13" s="909" t="s">
        <v>2785</v>
      </c>
    </row>
    <row r="14" spans="2:4" ht="92.25" customHeight="1">
      <c r="B14" s="1060" t="s">
        <v>1332</v>
      </c>
      <c r="C14" s="909" t="s">
        <v>1333</v>
      </c>
      <c r="D14" s="1054" t="s">
        <v>2637</v>
      </c>
    </row>
    <row r="15" spans="2:4" ht="71.25" customHeight="1">
      <c r="B15" s="1059" t="s">
        <v>1334</v>
      </c>
      <c r="C15" s="909" t="s">
        <v>1335</v>
      </c>
      <c r="D15" s="1054" t="s">
        <v>2639</v>
      </c>
    </row>
    <row r="16" spans="2:4" ht="28.5" customHeight="1">
      <c r="B16" s="1059" t="s">
        <v>1336</v>
      </c>
      <c r="C16" s="909" t="s">
        <v>1337</v>
      </c>
      <c r="D16" s="1054" t="s">
        <v>2503</v>
      </c>
    </row>
    <row r="17" spans="2:4" ht="27.75" customHeight="1">
      <c r="B17" s="1059" t="s">
        <v>1338</v>
      </c>
      <c r="C17" s="909" t="s">
        <v>1339</v>
      </c>
      <c r="D17" s="1054" t="s">
        <v>2638</v>
      </c>
    </row>
    <row r="18" spans="2:4" ht="27" customHeight="1">
      <c r="B18" s="1059" t="s">
        <v>1340</v>
      </c>
      <c r="C18" s="909" t="s">
        <v>1341</v>
      </c>
      <c r="D18" s="1054" t="s">
        <v>2504</v>
      </c>
    </row>
    <row r="19" spans="2:4" ht="67.5" customHeight="1">
      <c r="B19" s="1059" t="s">
        <v>1342</v>
      </c>
      <c r="C19" s="909" t="s">
        <v>1343</v>
      </c>
      <c r="D19" s="1054" t="s">
        <v>2787</v>
      </c>
    </row>
    <row r="20" spans="2:4" ht="55.5" customHeight="1">
      <c r="B20" s="1059" t="s">
        <v>1344</v>
      </c>
      <c r="C20" s="909" t="s">
        <v>1345</v>
      </c>
      <c r="D20" s="1054" t="s">
        <v>2640</v>
      </c>
    </row>
    <row r="21" spans="2:4" ht="57" customHeight="1" thickBot="1">
      <c r="B21" s="1061" t="s">
        <v>1346</v>
      </c>
      <c r="C21" s="1055" t="s">
        <v>1347</v>
      </c>
      <c r="D21" s="1055" t="s">
        <v>2786</v>
      </c>
    </row>
    <row r="23" spans="2:4" ht="12.75" customHeight="1">
      <c r="B23" s="62"/>
    </row>
  </sheetData>
  <sheetProtection algorithmName="SHA-512" hashValue="yNXfJIcp/jSmgliq86uV8ykrXf13A/1dUJgyeflLLs42zRu06R1X2IZMo8rvDGRnO4wf+/JwGDZ+FVMC/thWvA==" saltValue="hh8a3pI861YcXnTd7rxnug==" spinCount="100000" sheet="1" objects="1" scenarios="1"/>
  <mergeCells count="1">
    <mergeCell ref="B9:D9"/>
  </mergeCells>
  <pageMargins left="0.7" right="0.7" top="0.75" bottom="0.75" header="0.3" footer="0.3"/>
  <pageSetup paperSize="8" scale="73" orientation="portrait" r:id="rId1"/>
  <colBreaks count="1" manualBreakCount="1">
    <brk id="5"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C537A-AD8E-4807-AA18-DE70EE3E33A1}">
  <sheetPr codeName="Sheet33">
    <tabColor theme="2" tint="-9.9978637043366805E-2"/>
  </sheetPr>
  <dimension ref="A1:O77"/>
  <sheetViews>
    <sheetView showGridLines="0" zoomScale="90" zoomScaleNormal="90" zoomScaleSheetLayoutView="25" workbookViewId="0"/>
  </sheetViews>
  <sheetFormatPr defaultColWidth="9" defaultRowHeight="12.75" customHeight="1"/>
  <cols>
    <col min="1" max="1" width="3.453125" style="86" customWidth="1"/>
    <col min="2" max="2" width="46.26953125" style="86" customWidth="1"/>
    <col min="3" max="11" width="13.26953125" style="86" customWidth="1"/>
    <col min="12" max="12" width="99.26953125" style="86" customWidth="1"/>
    <col min="13" max="13" width="68.26953125" style="86" customWidth="1"/>
    <col min="14" max="16384" width="9" style="86"/>
  </cols>
  <sheetData>
    <row r="1" spans="2:15" ht="13.4" customHeight="1"/>
    <row r="2" spans="2:15" ht="12">
      <c r="L2" s="103" t="s">
        <v>0</v>
      </c>
    </row>
    <row r="3" spans="2:15" ht="12.5">
      <c r="C3" s="279"/>
      <c r="D3" s="279"/>
      <c r="E3" s="279"/>
      <c r="F3" s="279"/>
      <c r="G3" s="279"/>
      <c r="H3" s="279"/>
      <c r="I3" s="279"/>
      <c r="J3" s="279"/>
    </row>
    <row r="4" spans="2:15" ht="24.75" customHeight="1">
      <c r="L4" s="201"/>
      <c r="M4" s="201"/>
    </row>
    <row r="5" spans="2:15" ht="20">
      <c r="B5" s="90" t="s">
        <v>1348</v>
      </c>
      <c r="L5" s="296"/>
      <c r="M5" s="296"/>
    </row>
    <row r="6" spans="2:15" ht="12">
      <c r="B6" s="394"/>
    </row>
    <row r="7" spans="2:15" ht="12.5">
      <c r="B7" s="1075" t="s">
        <v>2802</v>
      </c>
    </row>
    <row r="8" spans="2:15" ht="12">
      <c r="B8" s="394"/>
    </row>
    <row r="9" spans="2:15" ht="75.75" customHeight="1">
      <c r="B9" s="1106" t="s">
        <v>2803</v>
      </c>
      <c r="C9" s="1106"/>
      <c r="D9" s="1106"/>
      <c r="E9" s="1106"/>
      <c r="F9" s="1106"/>
      <c r="G9" s="1106"/>
      <c r="H9" s="1106"/>
      <c r="I9" s="1106"/>
      <c r="J9" s="1106"/>
      <c r="K9" s="1106"/>
      <c r="L9" s="1106"/>
      <c r="M9"/>
    </row>
    <row r="10" spans="2:15" ht="6" customHeight="1">
      <c r="B10" s="295"/>
      <c r="C10" s="295"/>
      <c r="D10" s="295"/>
      <c r="E10" s="295"/>
      <c r="F10" s="295"/>
      <c r="G10" s="295"/>
      <c r="H10" s="295"/>
      <c r="I10" s="295"/>
      <c r="J10" s="295"/>
      <c r="K10" s="295"/>
      <c r="L10" s="295"/>
      <c r="M10" s="295"/>
    </row>
    <row r="11" spans="2:15" s="307" customFormat="1" ht="26.25" customHeight="1" thickBot="1">
      <c r="B11" s="813" t="s">
        <v>1349</v>
      </c>
      <c r="C11" s="813" t="s">
        <v>1350</v>
      </c>
      <c r="D11" s="813" t="s">
        <v>1351</v>
      </c>
      <c r="E11" s="813" t="s">
        <v>1352</v>
      </c>
      <c r="F11" s="813" t="s">
        <v>824</v>
      </c>
      <c r="G11" s="1234" t="s">
        <v>1353</v>
      </c>
      <c r="H11" s="1234"/>
      <c r="I11" s="1234" t="s">
        <v>1354</v>
      </c>
      <c r="J11" s="1234"/>
      <c r="K11" s="814"/>
      <c r="L11" s="814"/>
      <c r="M11" s="814"/>
      <c r="N11" s="814"/>
      <c r="O11" s="814"/>
    </row>
    <row r="12" spans="2:15" ht="12">
      <c r="B12" s="808" t="s">
        <v>84</v>
      </c>
      <c r="C12" s="810">
        <f>28/38</f>
        <v>0.73684210526315785</v>
      </c>
      <c r="D12" s="810">
        <f>2/38</f>
        <v>5.2631578947368418E-2</v>
      </c>
      <c r="E12" s="810" t="s">
        <v>87</v>
      </c>
      <c r="F12" s="810">
        <f>8/38</f>
        <v>0.21052631578947367</v>
      </c>
      <c r="G12" s="1235">
        <f>28/30</f>
        <v>0.93333333333333335</v>
      </c>
      <c r="H12" s="1235"/>
      <c r="I12" s="1238" t="s">
        <v>1355</v>
      </c>
      <c r="J12" s="1238"/>
      <c r="K12" s="295"/>
      <c r="L12" s="295"/>
      <c r="M12" s="295"/>
      <c r="N12" s="295"/>
      <c r="O12" s="295"/>
    </row>
    <row r="13" spans="2:15" ht="12">
      <c r="B13" s="809" t="s">
        <v>88</v>
      </c>
      <c r="C13" s="811">
        <f>28/38</f>
        <v>0.73684210526315785</v>
      </c>
      <c r="D13" s="811">
        <f>2/38</f>
        <v>5.2631578947368418E-2</v>
      </c>
      <c r="E13" s="811" t="s">
        <v>87</v>
      </c>
      <c r="F13" s="811">
        <f t="shared" ref="F13:F19" si="0">8/38</f>
        <v>0.21052631578947367</v>
      </c>
      <c r="G13" s="1236">
        <f>28/30</f>
        <v>0.93333333333333335</v>
      </c>
      <c r="H13" s="1236"/>
      <c r="I13" s="1230" t="s">
        <v>1355</v>
      </c>
      <c r="J13" s="1230"/>
      <c r="K13" s="295"/>
      <c r="L13" s="295"/>
      <c r="M13" s="295"/>
      <c r="N13" s="295"/>
      <c r="O13" s="295"/>
    </row>
    <row r="14" spans="2:15" ht="12">
      <c r="B14" s="809" t="s">
        <v>90</v>
      </c>
      <c r="C14" s="816">
        <f>26/38</f>
        <v>0.68421052631578949</v>
      </c>
      <c r="D14" s="816">
        <f>4/38</f>
        <v>0.10526315789473684</v>
      </c>
      <c r="E14" s="816" t="s">
        <v>87</v>
      </c>
      <c r="F14" s="816">
        <f t="shared" si="0"/>
        <v>0.21052631578947367</v>
      </c>
      <c r="G14" s="1236">
        <f>26/30</f>
        <v>0.8666666666666667</v>
      </c>
      <c r="H14" s="1236"/>
      <c r="I14" s="1231" t="s">
        <v>1356</v>
      </c>
      <c r="J14" s="1231"/>
      <c r="K14" s="295"/>
      <c r="L14" s="295"/>
      <c r="M14" s="295"/>
      <c r="N14" s="295"/>
      <c r="O14" s="295"/>
    </row>
    <row r="15" spans="2:15" ht="12">
      <c r="B15" s="809" t="s">
        <v>562</v>
      </c>
      <c r="C15" s="811">
        <f t="shared" ref="C15:C20" si="1">27/38</f>
        <v>0.71052631578947367</v>
      </c>
      <c r="D15" s="811">
        <f>2/38</f>
        <v>5.2631578947368418E-2</v>
      </c>
      <c r="E15" s="811" t="s">
        <v>87</v>
      </c>
      <c r="F15" s="811">
        <f>9/38</f>
        <v>0.23684210526315788</v>
      </c>
      <c r="G15" s="1236">
        <f>27/29</f>
        <v>0.93103448275862066</v>
      </c>
      <c r="H15" s="1236"/>
      <c r="I15" s="1230" t="s">
        <v>1355</v>
      </c>
      <c r="J15" s="1230"/>
      <c r="K15" s="295"/>
      <c r="L15" s="295"/>
      <c r="M15" s="295"/>
      <c r="N15" s="295"/>
      <c r="O15" s="295"/>
    </row>
    <row r="16" spans="2:15" ht="12">
      <c r="B16" s="809" t="s">
        <v>1357</v>
      </c>
      <c r="C16" s="811">
        <f t="shared" si="1"/>
        <v>0.71052631578947367</v>
      </c>
      <c r="D16" s="987">
        <f>3/38</f>
        <v>7.8947368421052627E-2</v>
      </c>
      <c r="E16" s="811" t="s">
        <v>87</v>
      </c>
      <c r="F16" s="811">
        <f t="shared" si="0"/>
        <v>0.21052631578947367</v>
      </c>
      <c r="G16" s="1236">
        <f>27/30</f>
        <v>0.9</v>
      </c>
      <c r="H16" s="1236"/>
      <c r="I16" s="1230" t="s">
        <v>1358</v>
      </c>
      <c r="J16" s="1230"/>
      <c r="K16" s="295"/>
      <c r="L16" s="295"/>
      <c r="M16" s="295"/>
      <c r="N16" s="295"/>
      <c r="O16" s="295"/>
    </row>
    <row r="17" spans="2:15" ht="12">
      <c r="B17" s="809" t="s">
        <v>94</v>
      </c>
      <c r="C17" s="816">
        <f t="shared" si="1"/>
        <v>0.71052631578947367</v>
      </c>
      <c r="D17" s="816">
        <f>3/38</f>
        <v>7.8947368421052627E-2</v>
      </c>
      <c r="E17" s="816" t="s">
        <v>87</v>
      </c>
      <c r="F17" s="816">
        <f t="shared" si="0"/>
        <v>0.21052631578947367</v>
      </c>
      <c r="G17" s="1236">
        <f>27/30</f>
        <v>0.9</v>
      </c>
      <c r="H17" s="1236"/>
      <c r="I17" s="1231" t="s">
        <v>1356</v>
      </c>
      <c r="J17" s="1231"/>
      <c r="K17" s="295"/>
      <c r="L17" s="295"/>
      <c r="M17" s="295"/>
      <c r="N17" s="295"/>
      <c r="O17" s="295"/>
    </row>
    <row r="18" spans="2:15" ht="12">
      <c r="B18" s="809" t="s">
        <v>97</v>
      </c>
      <c r="C18" s="816">
        <f t="shared" si="1"/>
        <v>0.71052631578947367</v>
      </c>
      <c r="D18" s="816">
        <f>2/38</f>
        <v>5.2631578947368418E-2</v>
      </c>
      <c r="E18" s="816" t="s">
        <v>87</v>
      </c>
      <c r="F18" s="816">
        <f>9/38</f>
        <v>0.23684210526315788</v>
      </c>
      <c r="G18" s="1236">
        <f>27/29</f>
        <v>0.93103448275862066</v>
      </c>
      <c r="H18" s="1236"/>
      <c r="I18" s="1231" t="s">
        <v>1358</v>
      </c>
      <c r="J18" s="1231"/>
      <c r="K18" s="295"/>
      <c r="L18" s="295"/>
      <c r="M18" s="295"/>
      <c r="N18" s="295"/>
      <c r="O18" s="295"/>
    </row>
    <row r="19" spans="2:15" ht="12">
      <c r="B19" s="809" t="s">
        <v>99</v>
      </c>
      <c r="C19" s="816">
        <f t="shared" si="1"/>
        <v>0.71052631578947367</v>
      </c>
      <c r="D19" s="816">
        <f>3/38</f>
        <v>7.8947368421052627E-2</v>
      </c>
      <c r="E19" s="816" t="s">
        <v>87</v>
      </c>
      <c r="F19" s="816">
        <f t="shared" si="0"/>
        <v>0.21052631578947367</v>
      </c>
      <c r="G19" s="1236">
        <f>27/30</f>
        <v>0.9</v>
      </c>
      <c r="H19" s="1236"/>
      <c r="I19" s="1231" t="s">
        <v>1356</v>
      </c>
      <c r="J19" s="1231"/>
      <c r="K19" s="295"/>
      <c r="L19" s="295"/>
      <c r="M19" s="295"/>
      <c r="N19" s="295"/>
      <c r="O19" s="295"/>
    </row>
    <row r="20" spans="2:15" ht="12.5" thickBot="1">
      <c r="B20" s="288" t="s">
        <v>1359</v>
      </c>
      <c r="C20" s="812">
        <f t="shared" si="1"/>
        <v>0.71052631578947367</v>
      </c>
      <c r="D20" s="812">
        <f>2/38</f>
        <v>5.2631578947368418E-2</v>
      </c>
      <c r="E20" s="812" t="s">
        <v>87</v>
      </c>
      <c r="F20" s="812">
        <f>9/38</f>
        <v>0.23684210526315788</v>
      </c>
      <c r="G20" s="1237">
        <f>27/29</f>
        <v>0.93103448275862066</v>
      </c>
      <c r="H20" s="1237"/>
      <c r="I20" s="1233" t="s">
        <v>1358</v>
      </c>
      <c r="J20" s="1233"/>
      <c r="K20" s="295"/>
      <c r="L20" s="295"/>
      <c r="M20" s="295"/>
      <c r="N20" s="295"/>
      <c r="O20" s="295"/>
    </row>
    <row r="21" spans="2:15" ht="3.75" customHeight="1">
      <c r="B21" s="421"/>
      <c r="C21" s="815"/>
      <c r="D21" s="815"/>
      <c r="E21" s="815"/>
      <c r="F21" s="815"/>
      <c r="G21" s="423"/>
      <c r="H21" s="423"/>
      <c r="I21" s="423"/>
      <c r="J21" s="423"/>
      <c r="K21" s="295"/>
      <c r="L21" s="295"/>
      <c r="M21" s="295"/>
      <c r="N21" s="295"/>
      <c r="O21" s="295"/>
    </row>
    <row r="22" spans="2:15" ht="12" customHeight="1">
      <c r="B22" s="789" t="s">
        <v>1360</v>
      </c>
      <c r="C22" s="295"/>
      <c r="D22" s="295"/>
      <c r="E22" s="295"/>
      <c r="F22" s="295"/>
      <c r="G22" s="295"/>
      <c r="H22" s="295"/>
      <c r="I22" s="295"/>
      <c r="J22" s="295"/>
      <c r="K22" s="295"/>
      <c r="L22" s="295"/>
      <c r="M22" s="295"/>
    </row>
    <row r="23" spans="2:15" ht="8.25" customHeight="1">
      <c r="B23" s="295"/>
      <c r="C23" s="295"/>
      <c r="D23" s="295"/>
      <c r="E23" s="295"/>
      <c r="F23" s="295"/>
      <c r="G23" s="295"/>
      <c r="H23" s="295"/>
      <c r="I23" s="295"/>
      <c r="J23" s="295"/>
      <c r="K23" s="295"/>
      <c r="L23" s="295"/>
      <c r="M23" s="295"/>
    </row>
    <row r="24" spans="2:15" ht="93.75" customHeight="1">
      <c r="B24" s="1106" t="s">
        <v>2263</v>
      </c>
      <c r="C24" s="1106"/>
      <c r="D24" s="1106"/>
      <c r="E24" s="1106"/>
      <c r="F24" s="1106"/>
      <c r="G24" s="1106"/>
      <c r="H24" s="1106"/>
      <c r="I24" s="1106"/>
      <c r="J24" s="1106"/>
      <c r="K24" s="1106"/>
      <c r="L24" s="1106"/>
      <c r="M24"/>
    </row>
    <row r="25" spans="2:15" ht="3.75" customHeight="1">
      <c r="B25" s="496"/>
      <c r="C25" s="295"/>
      <c r="D25" s="295"/>
      <c r="E25" s="295"/>
      <c r="F25" s="295"/>
      <c r="G25" s="295"/>
      <c r="H25" s="295"/>
      <c r="I25" s="295"/>
      <c r="J25" s="295"/>
      <c r="K25" s="295"/>
      <c r="L25" s="295"/>
      <c r="M25" s="295"/>
    </row>
    <row r="26" spans="2:15" ht="18" customHeight="1">
      <c r="C26" s="798"/>
      <c r="D26" s="799"/>
      <c r="E26" s="800"/>
      <c r="F26" s="801"/>
      <c r="G26" s="395"/>
      <c r="H26" s="395"/>
      <c r="I26" s="395"/>
      <c r="J26" s="395"/>
      <c r="K26" s="295"/>
      <c r="L26" s="295"/>
      <c r="M26" s="295"/>
    </row>
    <row r="27" spans="2:15" ht="24" customHeight="1">
      <c r="C27" s="393"/>
      <c r="D27" s="393"/>
      <c r="E27" s="393"/>
      <c r="F27" s="393"/>
      <c r="G27" s="393"/>
      <c r="H27" s="393"/>
      <c r="I27" s="393"/>
      <c r="J27" s="393"/>
      <c r="K27" s="295"/>
      <c r="L27" s="295"/>
      <c r="M27" s="295"/>
    </row>
    <row r="28" spans="2:15" ht="17.5" customHeight="1">
      <c r="B28" s="1056"/>
      <c r="C28" s="1056"/>
      <c r="D28" s="1056"/>
      <c r="E28" s="1056"/>
      <c r="F28" s="1056"/>
      <c r="G28" s="1056"/>
      <c r="H28" s="1056"/>
      <c r="I28" s="1056"/>
      <c r="J28" s="1056"/>
      <c r="K28" s="1056"/>
      <c r="L28" s="1056"/>
      <c r="M28" s="1056"/>
    </row>
    <row r="29" spans="2:15" ht="24.5" thickBot="1">
      <c r="B29" s="802" t="s">
        <v>1325</v>
      </c>
      <c r="C29" s="803" t="s">
        <v>84</v>
      </c>
      <c r="D29" s="803" t="s">
        <v>88</v>
      </c>
      <c r="E29" s="805" t="s">
        <v>825</v>
      </c>
      <c r="F29" s="803" t="s">
        <v>562</v>
      </c>
      <c r="G29" s="803" t="s">
        <v>1361</v>
      </c>
      <c r="H29" s="805" t="s">
        <v>1362</v>
      </c>
      <c r="I29" s="803" t="s">
        <v>97</v>
      </c>
      <c r="J29" s="805" t="s">
        <v>99</v>
      </c>
      <c r="K29" s="397" t="s">
        <v>1359</v>
      </c>
      <c r="L29" s="398" t="s">
        <v>1363</v>
      </c>
      <c r="M29" s="398" t="s">
        <v>1327</v>
      </c>
    </row>
    <row r="30" spans="2:15" ht="18.75" customHeight="1" thickTop="1">
      <c r="B30" s="1232" t="s">
        <v>1328</v>
      </c>
      <c r="C30" s="1232"/>
      <c r="D30" s="1232"/>
      <c r="E30" s="1232"/>
      <c r="F30" s="1232"/>
      <c r="G30" s="1232"/>
      <c r="H30" s="1232"/>
      <c r="I30" s="1232"/>
      <c r="J30" s="1232"/>
      <c r="K30" s="1232"/>
      <c r="L30" s="1232"/>
      <c r="M30" s="1232"/>
    </row>
    <row r="31" spans="2:15" ht="96.75" customHeight="1">
      <c r="B31" s="422" t="s">
        <v>1364</v>
      </c>
      <c r="C31" s="796" t="s">
        <v>2800</v>
      </c>
      <c r="D31" s="796" t="s">
        <v>2800</v>
      </c>
      <c r="E31" s="797" t="s">
        <v>2800</v>
      </c>
      <c r="F31" s="796" t="s">
        <v>2800</v>
      </c>
      <c r="G31" s="796" t="s">
        <v>2800</v>
      </c>
      <c r="H31" s="796" t="s">
        <v>2800</v>
      </c>
      <c r="I31" s="796" t="s">
        <v>2800</v>
      </c>
      <c r="J31" s="796" t="s">
        <v>2800</v>
      </c>
      <c r="K31" s="796" t="s">
        <v>2800</v>
      </c>
      <c r="L31" s="451" t="s">
        <v>2264</v>
      </c>
      <c r="M31" s="451" t="s">
        <v>2508</v>
      </c>
    </row>
    <row r="32" spans="2:15" ht="50.25" customHeight="1">
      <c r="B32" s="442" t="s">
        <v>1365</v>
      </c>
      <c r="C32" s="796" t="s">
        <v>2800</v>
      </c>
      <c r="D32" s="796" t="s">
        <v>2800</v>
      </c>
      <c r="E32" s="796" t="s">
        <v>2800</v>
      </c>
      <c r="F32" s="796" t="s">
        <v>2800</v>
      </c>
      <c r="G32" s="796" t="s">
        <v>2800</v>
      </c>
      <c r="H32" s="796" t="s">
        <v>2800</v>
      </c>
      <c r="I32" s="796" t="s">
        <v>2800</v>
      </c>
      <c r="J32" s="796" t="s">
        <v>2800</v>
      </c>
      <c r="K32" s="796" t="s">
        <v>2800</v>
      </c>
      <c r="L32" s="452" t="s">
        <v>1366</v>
      </c>
      <c r="M32" s="451" t="s">
        <v>2509</v>
      </c>
    </row>
    <row r="33" spans="2:13" ht="49">
      <c r="B33" s="443" t="s">
        <v>1367</v>
      </c>
      <c r="C33" s="795" t="str">
        <f>CHAR(85)</f>
        <v>U</v>
      </c>
      <c r="D33" s="795" t="str">
        <f t="shared" ref="D33:J37" si="2">CHAR(85)</f>
        <v>U</v>
      </c>
      <c r="E33" s="795" t="str">
        <f t="shared" si="2"/>
        <v>U</v>
      </c>
      <c r="F33" s="795" t="str">
        <f t="shared" si="2"/>
        <v>U</v>
      </c>
      <c r="G33" s="795" t="str">
        <f t="shared" si="2"/>
        <v>U</v>
      </c>
      <c r="H33" s="795" t="str">
        <f t="shared" si="2"/>
        <v>U</v>
      </c>
      <c r="I33" s="795" t="str">
        <f t="shared" si="2"/>
        <v>U</v>
      </c>
      <c r="J33" s="795" t="str">
        <f t="shared" si="2"/>
        <v>U</v>
      </c>
      <c r="K33" s="796" t="s">
        <v>2800</v>
      </c>
      <c r="L33" s="452" t="s">
        <v>2788</v>
      </c>
      <c r="M33" s="451" t="s">
        <v>2510</v>
      </c>
    </row>
    <row r="34" spans="2:13" ht="66.75" customHeight="1">
      <c r="B34" s="443" t="s">
        <v>1368</v>
      </c>
      <c r="C34" s="795" t="str">
        <f>CHAR(85)</f>
        <v>U</v>
      </c>
      <c r="D34" s="795" t="str">
        <f t="shared" si="2"/>
        <v>U</v>
      </c>
      <c r="E34" s="795" t="str">
        <f t="shared" si="2"/>
        <v>U</v>
      </c>
      <c r="F34" s="795" t="str">
        <f t="shared" si="2"/>
        <v>U</v>
      </c>
      <c r="G34" s="795" t="str">
        <f t="shared" si="2"/>
        <v>U</v>
      </c>
      <c r="H34" s="795" t="str">
        <f t="shared" si="2"/>
        <v>U</v>
      </c>
      <c r="I34" s="795" t="str">
        <f t="shared" si="2"/>
        <v>U</v>
      </c>
      <c r="J34" s="795" t="str">
        <f t="shared" si="2"/>
        <v>U</v>
      </c>
      <c r="K34" s="796" t="s">
        <v>2800</v>
      </c>
      <c r="L34" s="452" t="s">
        <v>1369</v>
      </c>
      <c r="M34" s="451" t="s">
        <v>2511</v>
      </c>
    </row>
    <row r="35" spans="2:13" ht="62.25" customHeight="1">
      <c r="B35" s="443" t="s">
        <v>1370</v>
      </c>
      <c r="C35" s="795" t="str">
        <f>CHAR(85)</f>
        <v>U</v>
      </c>
      <c r="D35" s="795" t="str">
        <f t="shared" si="2"/>
        <v>U</v>
      </c>
      <c r="E35" s="795" t="str">
        <f t="shared" si="2"/>
        <v>U</v>
      </c>
      <c r="F35" s="795" t="str">
        <f t="shared" si="2"/>
        <v>U</v>
      </c>
      <c r="G35" s="795" t="str">
        <f t="shared" si="2"/>
        <v>U</v>
      </c>
      <c r="H35" s="795" t="str">
        <f t="shared" si="2"/>
        <v>U</v>
      </c>
      <c r="I35" s="795" t="str">
        <f t="shared" si="2"/>
        <v>U</v>
      </c>
      <c r="J35" s="795" t="str">
        <f t="shared" si="2"/>
        <v>U</v>
      </c>
      <c r="K35" s="796" t="s">
        <v>2800</v>
      </c>
      <c r="L35" s="452" t="s">
        <v>1371</v>
      </c>
      <c r="M35" s="451" t="s">
        <v>2641</v>
      </c>
    </row>
    <row r="36" spans="2:13" ht="18.75" customHeight="1">
      <c r="B36" s="1229" t="s">
        <v>1372</v>
      </c>
      <c r="C36" s="1229"/>
      <c r="D36" s="1229"/>
      <c r="E36" s="1229"/>
      <c r="F36" s="1229"/>
      <c r="G36" s="1229"/>
      <c r="H36" s="1229"/>
      <c r="I36" s="1229"/>
      <c r="J36" s="1229"/>
      <c r="K36" s="1229"/>
      <c r="L36" s="1229"/>
      <c r="M36" s="1229"/>
    </row>
    <row r="37" spans="2:13" ht="81.75" customHeight="1">
      <c r="B37" s="443" t="s">
        <v>1373</v>
      </c>
      <c r="C37" s="795" t="str">
        <f>CHAR(85)</f>
        <v>U</v>
      </c>
      <c r="D37" s="795" t="str">
        <f t="shared" si="2"/>
        <v>U</v>
      </c>
      <c r="E37" s="795" t="str">
        <f t="shared" si="2"/>
        <v>U</v>
      </c>
      <c r="F37" s="795" t="str">
        <f t="shared" si="2"/>
        <v>U</v>
      </c>
      <c r="G37" s="795" t="str">
        <f t="shared" si="2"/>
        <v>U</v>
      </c>
      <c r="H37" s="795" t="str">
        <f t="shared" si="2"/>
        <v>U</v>
      </c>
      <c r="I37" s="795" t="str">
        <f t="shared" si="2"/>
        <v>U</v>
      </c>
      <c r="J37" s="795" t="str">
        <f t="shared" si="2"/>
        <v>U</v>
      </c>
      <c r="K37" s="796" t="s">
        <v>2800</v>
      </c>
      <c r="L37" s="452" t="s">
        <v>1374</v>
      </c>
      <c r="M37" s="452" t="s">
        <v>2436</v>
      </c>
    </row>
    <row r="38" spans="2:13" ht="132" customHeight="1">
      <c r="B38" s="443" t="s">
        <v>1375</v>
      </c>
      <c r="C38" s="796" t="s">
        <v>2800</v>
      </c>
      <c r="D38" s="796" t="s">
        <v>2800</v>
      </c>
      <c r="E38" s="796" t="s">
        <v>2800</v>
      </c>
      <c r="F38" s="796" t="s">
        <v>2800</v>
      </c>
      <c r="G38" s="796" t="s">
        <v>2800</v>
      </c>
      <c r="H38" s="796" t="s">
        <v>2800</v>
      </c>
      <c r="I38" s="796" t="s">
        <v>2800</v>
      </c>
      <c r="J38" s="797" t="s">
        <v>2800</v>
      </c>
      <c r="K38" s="796" t="s">
        <v>2800</v>
      </c>
      <c r="L38" s="452" t="s">
        <v>2265</v>
      </c>
      <c r="M38" s="452" t="s">
        <v>2512</v>
      </c>
    </row>
    <row r="39" spans="2:13" ht="18.75" customHeight="1">
      <c r="B39" s="1229" t="s">
        <v>1376</v>
      </c>
      <c r="C39" s="1229"/>
      <c r="D39" s="1229"/>
      <c r="E39" s="1229"/>
      <c r="F39" s="1229"/>
      <c r="G39" s="1229"/>
      <c r="H39" s="1229"/>
      <c r="I39" s="1229"/>
      <c r="J39" s="1229"/>
      <c r="K39" s="1229"/>
      <c r="L39" s="1229"/>
      <c r="M39" s="1229"/>
    </row>
    <row r="40" spans="2:13" ht="72">
      <c r="B40" s="443" t="s">
        <v>1377</v>
      </c>
      <c r="C40" s="796" t="s">
        <v>2800</v>
      </c>
      <c r="D40" s="796" t="s">
        <v>2800</v>
      </c>
      <c r="E40" s="796" t="s">
        <v>2800</v>
      </c>
      <c r="F40" s="796" t="s">
        <v>2800</v>
      </c>
      <c r="G40" s="796" t="s">
        <v>2800</v>
      </c>
      <c r="H40" s="796" t="s">
        <v>2800</v>
      </c>
      <c r="I40" s="796" t="s">
        <v>2800</v>
      </c>
      <c r="J40" s="796" t="s">
        <v>2800</v>
      </c>
      <c r="K40" s="796" t="s">
        <v>2800</v>
      </c>
      <c r="L40" s="453" t="s">
        <v>1378</v>
      </c>
      <c r="M40" s="452" t="s">
        <v>2513</v>
      </c>
    </row>
    <row r="41" spans="2:13" ht="72">
      <c r="B41" s="452" t="s">
        <v>1379</v>
      </c>
      <c r="C41" s="796" t="s">
        <v>2800</v>
      </c>
      <c r="D41" s="796" t="s">
        <v>2800</v>
      </c>
      <c r="E41" s="796" t="s">
        <v>2800</v>
      </c>
      <c r="F41" s="796" t="s">
        <v>2800</v>
      </c>
      <c r="G41" s="796" t="s">
        <v>2800</v>
      </c>
      <c r="H41" s="796" t="s">
        <v>2800</v>
      </c>
      <c r="I41" s="796" t="s">
        <v>2800</v>
      </c>
      <c r="J41" s="796" t="s">
        <v>2800</v>
      </c>
      <c r="K41" s="795" t="str">
        <f>CHAR(85)</f>
        <v>U</v>
      </c>
      <c r="L41" s="452" t="s">
        <v>2269</v>
      </c>
      <c r="M41" s="452" t="s">
        <v>2514</v>
      </c>
    </row>
    <row r="42" spans="2:13" ht="106.5" customHeight="1">
      <c r="B42" s="443" t="s">
        <v>1380</v>
      </c>
      <c r="C42" s="796" t="s">
        <v>2800</v>
      </c>
      <c r="D42" s="796" t="s">
        <v>2800</v>
      </c>
      <c r="E42" s="796" t="s">
        <v>2800</v>
      </c>
      <c r="F42" s="796" t="s">
        <v>2800</v>
      </c>
      <c r="G42" s="796" t="s">
        <v>2800</v>
      </c>
      <c r="H42" s="797" t="s">
        <v>2800</v>
      </c>
      <c r="I42" s="796" t="s">
        <v>2800</v>
      </c>
      <c r="J42" s="797" t="s">
        <v>2800</v>
      </c>
      <c r="K42" s="795" t="str">
        <f>CHAR(85)</f>
        <v>U</v>
      </c>
      <c r="L42" s="452" t="s">
        <v>2272</v>
      </c>
      <c r="M42" s="452" t="s">
        <v>2515</v>
      </c>
    </row>
    <row r="43" spans="2:13" ht="108">
      <c r="B43" s="443" t="s">
        <v>1381</v>
      </c>
      <c r="C43" s="796" t="s">
        <v>2800</v>
      </c>
      <c r="D43" s="796" t="s">
        <v>2800</v>
      </c>
      <c r="E43" s="796" t="s">
        <v>2800</v>
      </c>
      <c r="F43" s="796" t="s">
        <v>2800</v>
      </c>
      <c r="G43" s="796" t="s">
        <v>2800</v>
      </c>
      <c r="H43" s="796" t="s">
        <v>2800</v>
      </c>
      <c r="I43" s="796" t="s">
        <v>2800</v>
      </c>
      <c r="J43" s="796" t="s">
        <v>2800</v>
      </c>
      <c r="K43" s="796" t="s">
        <v>2800</v>
      </c>
      <c r="L43" s="452" t="s">
        <v>2642</v>
      </c>
      <c r="M43" s="452" t="s">
        <v>2513</v>
      </c>
    </row>
    <row r="44" spans="2:13" ht="96">
      <c r="B44" s="443" t="s">
        <v>1382</v>
      </c>
      <c r="C44" s="796" t="s">
        <v>2800</v>
      </c>
      <c r="D44" s="796" t="s">
        <v>2800</v>
      </c>
      <c r="E44" s="796" t="s">
        <v>2800</v>
      </c>
      <c r="F44" s="796" t="s">
        <v>2800</v>
      </c>
      <c r="G44" s="796" t="s">
        <v>2800</v>
      </c>
      <c r="H44" s="796" t="s">
        <v>2800</v>
      </c>
      <c r="I44" s="796" t="s">
        <v>2800</v>
      </c>
      <c r="J44" s="796" t="s">
        <v>2800</v>
      </c>
      <c r="K44" s="796" t="s">
        <v>2800</v>
      </c>
      <c r="L44" s="452" t="s">
        <v>1383</v>
      </c>
      <c r="M44" s="452" t="s">
        <v>2516</v>
      </c>
    </row>
    <row r="45" spans="2:13" ht="109.5" customHeight="1">
      <c r="B45" s="443" t="s">
        <v>1384</v>
      </c>
      <c r="C45" s="796" t="s">
        <v>2800</v>
      </c>
      <c r="D45" s="796" t="s">
        <v>2800</v>
      </c>
      <c r="E45" s="796" t="s">
        <v>2800</v>
      </c>
      <c r="F45" s="796" t="s">
        <v>2800</v>
      </c>
      <c r="G45" s="796" t="s">
        <v>2800</v>
      </c>
      <c r="H45" s="796" t="s">
        <v>2800</v>
      </c>
      <c r="I45" s="796" t="s">
        <v>2800</v>
      </c>
      <c r="J45" s="796" t="s">
        <v>2800</v>
      </c>
      <c r="K45" s="795" t="str">
        <f>CHAR(85)</f>
        <v>U</v>
      </c>
      <c r="L45" s="452" t="s">
        <v>2437</v>
      </c>
      <c r="M45" s="452" t="s">
        <v>2517</v>
      </c>
    </row>
    <row r="46" spans="2:13" ht="108.5">
      <c r="B46" s="452" t="s">
        <v>1385</v>
      </c>
      <c r="C46" s="796" t="s">
        <v>2800</v>
      </c>
      <c r="D46" s="796" t="s">
        <v>2800</v>
      </c>
      <c r="E46" s="796" t="s">
        <v>2800</v>
      </c>
      <c r="F46" s="796" t="s">
        <v>2800</v>
      </c>
      <c r="G46" s="796" t="s">
        <v>2800</v>
      </c>
      <c r="H46" s="796" t="s">
        <v>2800</v>
      </c>
      <c r="I46" s="796" t="s">
        <v>2800</v>
      </c>
      <c r="J46" s="796" t="s">
        <v>2800</v>
      </c>
      <c r="K46" s="795" t="str">
        <f>CHAR(85)</f>
        <v>U</v>
      </c>
      <c r="L46" s="452" t="s">
        <v>2438</v>
      </c>
      <c r="M46" s="452" t="s">
        <v>2518</v>
      </c>
    </row>
    <row r="47" spans="2:13" ht="78.75" customHeight="1">
      <c r="B47" s="443" t="s">
        <v>1386</v>
      </c>
      <c r="C47" s="796" t="s">
        <v>2800</v>
      </c>
      <c r="D47" s="796" t="s">
        <v>2800</v>
      </c>
      <c r="E47" s="796" t="s">
        <v>2800</v>
      </c>
      <c r="F47" s="796" t="s">
        <v>2800</v>
      </c>
      <c r="G47" s="796" t="s">
        <v>2800</v>
      </c>
      <c r="H47" s="796" t="s">
        <v>2800</v>
      </c>
      <c r="I47" s="796" t="s">
        <v>2800</v>
      </c>
      <c r="J47" s="796" t="s">
        <v>2800</v>
      </c>
      <c r="K47" s="796" t="s">
        <v>2800</v>
      </c>
      <c r="L47" s="452" t="s">
        <v>1387</v>
      </c>
      <c r="M47" s="452" t="s">
        <v>2519</v>
      </c>
    </row>
    <row r="48" spans="2:13" ht="18.75" customHeight="1">
      <c r="B48" s="1229" t="s">
        <v>1388</v>
      </c>
      <c r="C48" s="1229"/>
      <c r="D48" s="1229"/>
      <c r="E48" s="1229"/>
      <c r="F48" s="1229"/>
      <c r="G48" s="1229"/>
      <c r="H48" s="1229"/>
      <c r="I48" s="1229"/>
      <c r="J48" s="1229"/>
      <c r="K48" s="1229"/>
      <c r="L48" s="1229"/>
      <c r="M48" s="1229"/>
    </row>
    <row r="49" spans="1:13" ht="105" customHeight="1">
      <c r="B49" s="443" t="s">
        <v>1389</v>
      </c>
      <c r="C49" s="796" t="s">
        <v>2800</v>
      </c>
      <c r="D49" s="796" t="s">
        <v>2800</v>
      </c>
      <c r="E49" s="796" t="s">
        <v>2800</v>
      </c>
      <c r="F49" s="796" t="s">
        <v>2800</v>
      </c>
      <c r="G49" s="796" t="s">
        <v>2800</v>
      </c>
      <c r="H49" s="796" t="s">
        <v>2800</v>
      </c>
      <c r="I49" s="796" t="s">
        <v>2800</v>
      </c>
      <c r="J49" s="796" t="s">
        <v>2800</v>
      </c>
      <c r="K49" s="796" t="s">
        <v>2800</v>
      </c>
      <c r="L49" s="452" t="s">
        <v>1390</v>
      </c>
      <c r="M49" s="452" t="s">
        <v>2520</v>
      </c>
    </row>
    <row r="50" spans="1:13" ht="108">
      <c r="A50" s="177"/>
      <c r="B50" s="452" t="s">
        <v>1391</v>
      </c>
      <c r="C50" s="796" t="s">
        <v>2800</v>
      </c>
      <c r="D50" s="796" t="s">
        <v>2800</v>
      </c>
      <c r="E50" s="796" t="s">
        <v>2800</v>
      </c>
      <c r="F50" s="796" t="s">
        <v>2800</v>
      </c>
      <c r="G50" s="796" t="s">
        <v>2800</v>
      </c>
      <c r="H50" s="796" t="s">
        <v>2800</v>
      </c>
      <c r="I50" s="796" t="s">
        <v>2800</v>
      </c>
      <c r="J50" s="796" t="s">
        <v>2800</v>
      </c>
      <c r="K50" s="796" t="s">
        <v>2800</v>
      </c>
      <c r="L50" s="452" t="s">
        <v>2266</v>
      </c>
      <c r="M50" s="452" t="s">
        <v>2521</v>
      </c>
    </row>
    <row r="51" spans="1:13" ht="72">
      <c r="B51" s="443" t="s">
        <v>1392</v>
      </c>
      <c r="C51" s="796" t="s">
        <v>2800</v>
      </c>
      <c r="D51" s="796" t="s">
        <v>2800</v>
      </c>
      <c r="E51" s="796" t="s">
        <v>2800</v>
      </c>
      <c r="F51" s="796" t="s">
        <v>2800</v>
      </c>
      <c r="G51" s="796" t="s">
        <v>2800</v>
      </c>
      <c r="H51" s="796" t="s">
        <v>2800</v>
      </c>
      <c r="I51" s="796" t="s">
        <v>2800</v>
      </c>
      <c r="J51" s="796" t="s">
        <v>2800</v>
      </c>
      <c r="K51" s="795" t="str">
        <f>CHAR(85)</f>
        <v>U</v>
      </c>
      <c r="L51" s="452" t="s">
        <v>1393</v>
      </c>
      <c r="M51" s="452" t="s">
        <v>2522</v>
      </c>
    </row>
    <row r="52" spans="1:13" ht="60">
      <c r="B52" s="443" t="s">
        <v>1394</v>
      </c>
      <c r="C52" s="796" t="s">
        <v>2800</v>
      </c>
      <c r="D52" s="796" t="s">
        <v>2800</v>
      </c>
      <c r="E52" s="796" t="s">
        <v>2800</v>
      </c>
      <c r="F52" s="796" t="s">
        <v>2800</v>
      </c>
      <c r="G52" s="796" t="s">
        <v>2800</v>
      </c>
      <c r="H52" s="796" t="s">
        <v>2800</v>
      </c>
      <c r="I52" s="796" t="s">
        <v>2800</v>
      </c>
      <c r="J52" s="796" t="s">
        <v>2800</v>
      </c>
      <c r="K52" s="795" t="str">
        <f>CHAR(85)</f>
        <v>U</v>
      </c>
      <c r="L52" s="452" t="s">
        <v>1395</v>
      </c>
      <c r="M52" s="452" t="s">
        <v>2523</v>
      </c>
    </row>
    <row r="53" spans="1:13" ht="18.75" customHeight="1">
      <c r="B53" s="1229" t="s">
        <v>1336</v>
      </c>
      <c r="C53" s="1229"/>
      <c r="D53" s="1229"/>
      <c r="E53" s="1229"/>
      <c r="F53" s="1229"/>
      <c r="G53" s="1229"/>
      <c r="H53" s="1229"/>
      <c r="I53" s="1229"/>
      <c r="J53" s="1229"/>
      <c r="K53" s="1229"/>
      <c r="L53" s="1229"/>
      <c r="M53" s="1229"/>
    </row>
    <row r="54" spans="1:13" ht="132">
      <c r="B54" s="443" t="s">
        <v>1396</v>
      </c>
      <c r="C54" s="796" t="s">
        <v>2800</v>
      </c>
      <c r="D54" s="796" t="s">
        <v>2800</v>
      </c>
      <c r="E54" s="796" t="s">
        <v>2800</v>
      </c>
      <c r="F54" s="796" t="s">
        <v>2800</v>
      </c>
      <c r="G54" s="796" t="s">
        <v>2800</v>
      </c>
      <c r="H54" s="796" t="s">
        <v>2800</v>
      </c>
      <c r="I54" s="796" t="s">
        <v>2800</v>
      </c>
      <c r="J54" s="796" t="s">
        <v>2800</v>
      </c>
      <c r="K54" s="796" t="s">
        <v>2800</v>
      </c>
      <c r="L54" s="452" t="s">
        <v>1397</v>
      </c>
      <c r="M54" s="452" t="s">
        <v>2524</v>
      </c>
    </row>
    <row r="55" spans="1:13" ht="158.25" customHeight="1">
      <c r="B55" s="443" t="s">
        <v>1398</v>
      </c>
      <c r="C55" s="796" t="s">
        <v>2800</v>
      </c>
      <c r="D55" s="796" t="s">
        <v>2800</v>
      </c>
      <c r="E55" s="797" t="s">
        <v>2800</v>
      </c>
      <c r="F55" s="796" t="s">
        <v>2800</v>
      </c>
      <c r="G55" s="796" t="s">
        <v>2800</v>
      </c>
      <c r="H55" s="796" t="s">
        <v>2800</v>
      </c>
      <c r="I55" s="796" t="s">
        <v>2800</v>
      </c>
      <c r="J55" s="796" t="s">
        <v>2800</v>
      </c>
      <c r="K55" s="796" t="s">
        <v>2800</v>
      </c>
      <c r="L55" s="452" t="s">
        <v>2267</v>
      </c>
      <c r="M55" s="452" t="s">
        <v>2525</v>
      </c>
    </row>
    <row r="56" spans="1:13" ht="18.75" customHeight="1">
      <c r="B56" s="1229" t="s">
        <v>1338</v>
      </c>
      <c r="C56" s="1229"/>
      <c r="D56" s="1229"/>
      <c r="E56" s="1229"/>
      <c r="F56" s="1229"/>
      <c r="G56" s="1229"/>
      <c r="H56" s="1229"/>
      <c r="I56" s="1229"/>
      <c r="J56" s="1229"/>
      <c r="K56" s="1229"/>
      <c r="L56" s="1229"/>
      <c r="M56" s="1229"/>
    </row>
    <row r="57" spans="1:13" ht="142.5" customHeight="1">
      <c r="B57" s="443" t="s">
        <v>1399</v>
      </c>
      <c r="C57" s="796" t="s">
        <v>2800</v>
      </c>
      <c r="D57" s="796" t="s">
        <v>2800</v>
      </c>
      <c r="E57" s="796" t="s">
        <v>2800</v>
      </c>
      <c r="F57" s="796" t="s">
        <v>2800</v>
      </c>
      <c r="G57" s="796" t="s">
        <v>2800</v>
      </c>
      <c r="H57" s="796" t="s">
        <v>2800</v>
      </c>
      <c r="I57" s="796" t="s">
        <v>2800</v>
      </c>
      <c r="J57" s="796" t="s">
        <v>2800</v>
      </c>
      <c r="K57" s="796" t="s">
        <v>2800</v>
      </c>
      <c r="L57" s="452" t="s">
        <v>1400</v>
      </c>
      <c r="M57" s="452" t="s">
        <v>2526</v>
      </c>
    </row>
    <row r="58" spans="1:13" ht="144">
      <c r="B58" s="443" t="s">
        <v>1401</v>
      </c>
      <c r="C58" s="796" t="s">
        <v>2800</v>
      </c>
      <c r="D58" s="796" t="s">
        <v>2800</v>
      </c>
      <c r="E58" s="796" t="s">
        <v>2800</v>
      </c>
      <c r="F58" s="796" t="s">
        <v>2800</v>
      </c>
      <c r="G58" s="796" t="s">
        <v>2800</v>
      </c>
      <c r="H58" s="796" t="s">
        <v>2800</v>
      </c>
      <c r="I58" s="796" t="s">
        <v>2800</v>
      </c>
      <c r="J58" s="796" t="s">
        <v>2800</v>
      </c>
      <c r="K58" s="796" t="s">
        <v>2800</v>
      </c>
      <c r="L58" s="452" t="s">
        <v>2268</v>
      </c>
      <c r="M58" s="452" t="s">
        <v>2527</v>
      </c>
    </row>
    <row r="59" spans="1:13" ht="240.5">
      <c r="B59" s="443" t="s">
        <v>1402</v>
      </c>
      <c r="C59" s="797" t="s">
        <v>2800</v>
      </c>
      <c r="D59" s="797" t="s">
        <v>2800</v>
      </c>
      <c r="E59" s="796" t="s">
        <v>2800</v>
      </c>
      <c r="F59" s="795" t="str">
        <f>CHAR(85)</f>
        <v>U</v>
      </c>
      <c r="G59" s="797" t="s">
        <v>2800</v>
      </c>
      <c r="H59" s="797" t="s">
        <v>2800</v>
      </c>
      <c r="I59" s="795" t="str">
        <f>CHAR(85)</f>
        <v>U</v>
      </c>
      <c r="J59" s="796" t="s">
        <v>2800</v>
      </c>
      <c r="K59" s="797" t="s">
        <v>2800</v>
      </c>
      <c r="L59" s="452" t="s">
        <v>2369</v>
      </c>
      <c r="M59" s="452" t="s">
        <v>2528</v>
      </c>
    </row>
    <row r="60" spans="1:13" ht="216">
      <c r="B60" s="443" t="s">
        <v>1403</v>
      </c>
      <c r="C60" s="796" t="s">
        <v>2800</v>
      </c>
      <c r="D60" s="796" t="s">
        <v>2800</v>
      </c>
      <c r="E60" s="796" t="s">
        <v>2800</v>
      </c>
      <c r="F60" s="796" t="s">
        <v>2800</v>
      </c>
      <c r="G60" s="796" t="s">
        <v>2800</v>
      </c>
      <c r="H60" s="796" t="s">
        <v>2800</v>
      </c>
      <c r="I60" s="796" t="s">
        <v>2800</v>
      </c>
      <c r="J60" s="796" t="s">
        <v>2800</v>
      </c>
      <c r="K60" s="795" t="str">
        <f>CHAR(85)</f>
        <v>U</v>
      </c>
      <c r="L60" s="452" t="s">
        <v>2789</v>
      </c>
      <c r="M60" s="452" t="s">
        <v>2529</v>
      </c>
    </row>
    <row r="61" spans="1:13" ht="108">
      <c r="B61" s="443" t="s">
        <v>1404</v>
      </c>
      <c r="C61" s="796" t="s">
        <v>2800</v>
      </c>
      <c r="D61" s="796" t="s">
        <v>2800</v>
      </c>
      <c r="E61" s="796" t="s">
        <v>2800</v>
      </c>
      <c r="F61" s="796" t="s">
        <v>2800</v>
      </c>
      <c r="G61" s="796" t="s">
        <v>2800</v>
      </c>
      <c r="H61" s="796" t="s">
        <v>2800</v>
      </c>
      <c r="I61" s="796" t="s">
        <v>2800</v>
      </c>
      <c r="J61" s="796" t="s">
        <v>2800</v>
      </c>
      <c r="K61" s="796" t="s">
        <v>2800</v>
      </c>
      <c r="L61" s="452" t="s">
        <v>1405</v>
      </c>
      <c r="M61" s="452" t="s">
        <v>2530</v>
      </c>
    </row>
    <row r="62" spans="1:13" ht="18.75" customHeight="1">
      <c r="B62" s="1229" t="s">
        <v>1340</v>
      </c>
      <c r="C62" s="1229"/>
      <c r="D62" s="1229"/>
      <c r="E62" s="1229"/>
      <c r="F62" s="1229"/>
      <c r="G62" s="1229"/>
      <c r="H62" s="1229"/>
      <c r="I62" s="1229"/>
      <c r="J62" s="1229"/>
      <c r="K62" s="1229"/>
      <c r="L62" s="1229"/>
      <c r="M62" s="1229"/>
    </row>
    <row r="63" spans="1:13" ht="100.5" customHeight="1">
      <c r="B63" s="443" t="s">
        <v>1406</v>
      </c>
      <c r="C63" s="796" t="s">
        <v>2800</v>
      </c>
      <c r="D63" s="796" t="s">
        <v>2800</v>
      </c>
      <c r="E63" s="796" t="s">
        <v>2800</v>
      </c>
      <c r="F63" s="796" t="s">
        <v>2800</v>
      </c>
      <c r="G63" s="796" t="s">
        <v>2800</v>
      </c>
      <c r="H63" s="796" t="s">
        <v>2800</v>
      </c>
      <c r="I63" s="796" t="s">
        <v>2800</v>
      </c>
      <c r="J63" s="796" t="s">
        <v>2800</v>
      </c>
      <c r="K63" s="796" t="s">
        <v>2800</v>
      </c>
      <c r="L63" s="452" t="s">
        <v>1407</v>
      </c>
      <c r="M63" s="452" t="s">
        <v>2531</v>
      </c>
    </row>
    <row r="64" spans="1:13" ht="186" customHeight="1">
      <c r="B64" s="443" t="s">
        <v>1408</v>
      </c>
      <c r="C64" s="796" t="s">
        <v>2800</v>
      </c>
      <c r="D64" s="796" t="s">
        <v>2800</v>
      </c>
      <c r="E64" s="796" t="s">
        <v>2800</v>
      </c>
      <c r="F64" s="797" t="s">
        <v>2800</v>
      </c>
      <c r="G64" s="797" t="s">
        <v>2800</v>
      </c>
      <c r="H64" s="796" t="s">
        <v>2800</v>
      </c>
      <c r="I64" s="797" t="s">
        <v>2800</v>
      </c>
      <c r="J64" s="796" t="s">
        <v>2800</v>
      </c>
      <c r="K64" s="796" t="s">
        <v>2800</v>
      </c>
      <c r="L64" s="452" t="s">
        <v>2270</v>
      </c>
      <c r="M64" s="452" t="s">
        <v>2531</v>
      </c>
    </row>
    <row r="65" spans="2:13" ht="18.75" customHeight="1">
      <c r="B65" s="1229" t="s">
        <v>1342</v>
      </c>
      <c r="C65" s="1229"/>
      <c r="D65" s="1229"/>
      <c r="E65" s="1229"/>
      <c r="F65" s="1229"/>
      <c r="G65" s="1229"/>
      <c r="H65" s="1229"/>
      <c r="I65" s="1229"/>
      <c r="J65" s="1229"/>
      <c r="K65" s="1229"/>
      <c r="L65" s="1229"/>
      <c r="M65" s="1229"/>
    </row>
    <row r="66" spans="2:13" ht="123.75" customHeight="1">
      <c r="B66" s="443" t="s">
        <v>1409</v>
      </c>
      <c r="C66" s="797" t="s">
        <v>2800</v>
      </c>
      <c r="D66" s="797" t="s">
        <v>2800</v>
      </c>
      <c r="E66" s="797" t="s">
        <v>2800</v>
      </c>
      <c r="F66" s="797" t="s">
        <v>2800</v>
      </c>
      <c r="G66" s="797" t="s">
        <v>2800</v>
      </c>
      <c r="H66" s="797" t="s">
        <v>2800</v>
      </c>
      <c r="I66" s="797" t="s">
        <v>2800</v>
      </c>
      <c r="J66" s="797" t="s">
        <v>2800</v>
      </c>
      <c r="K66" s="797" t="s">
        <v>2800</v>
      </c>
      <c r="L66" s="452" t="s">
        <v>2439</v>
      </c>
      <c r="M66" s="452" t="s">
        <v>2532</v>
      </c>
    </row>
    <row r="67" spans="2:13" ht="196.5" customHeight="1">
      <c r="B67" s="443" t="s">
        <v>1410</v>
      </c>
      <c r="C67" s="796" t="s">
        <v>2800</v>
      </c>
      <c r="D67" s="796" t="s">
        <v>2800</v>
      </c>
      <c r="E67" s="797" t="s">
        <v>2800</v>
      </c>
      <c r="F67" s="796" t="s">
        <v>2800</v>
      </c>
      <c r="G67" s="796" t="s">
        <v>2800</v>
      </c>
      <c r="H67" s="796" t="s">
        <v>2800</v>
      </c>
      <c r="I67" s="796" t="s">
        <v>2800</v>
      </c>
      <c r="J67" s="796" t="s">
        <v>2800</v>
      </c>
      <c r="K67" s="796" t="s">
        <v>2800</v>
      </c>
      <c r="L67" s="452" t="s">
        <v>2271</v>
      </c>
      <c r="M67" s="452" t="s">
        <v>2533</v>
      </c>
    </row>
    <row r="68" spans="2:13" ht="18.75" customHeight="1">
      <c r="B68" s="1229" t="s">
        <v>1411</v>
      </c>
      <c r="C68" s="1229"/>
      <c r="D68" s="1229"/>
      <c r="E68" s="1229"/>
      <c r="F68" s="1229"/>
      <c r="G68" s="1229"/>
      <c r="H68" s="1229"/>
      <c r="I68" s="1229"/>
      <c r="J68" s="1229"/>
      <c r="K68" s="1229"/>
      <c r="L68" s="1229"/>
      <c r="M68" s="1229"/>
    </row>
    <row r="69" spans="2:13" ht="129.75" customHeight="1">
      <c r="B69" s="452" t="s">
        <v>1412</v>
      </c>
      <c r="C69" s="796" t="s">
        <v>2800</v>
      </c>
      <c r="D69" s="796" t="s">
        <v>2800</v>
      </c>
      <c r="E69" s="796" t="s">
        <v>2800</v>
      </c>
      <c r="F69" s="796" t="s">
        <v>2800</v>
      </c>
      <c r="G69" s="796" t="s">
        <v>2800</v>
      </c>
      <c r="H69" s="796" t="s">
        <v>2800</v>
      </c>
      <c r="I69" s="796" t="s">
        <v>2800</v>
      </c>
      <c r="J69" s="796" t="s">
        <v>2800</v>
      </c>
      <c r="K69" s="796" t="s">
        <v>2800</v>
      </c>
      <c r="L69" s="452" t="s">
        <v>2790</v>
      </c>
      <c r="M69" s="452" t="s">
        <v>2498</v>
      </c>
    </row>
    <row r="70" spans="2:13" ht="204">
      <c r="B70" s="452" t="s">
        <v>1413</v>
      </c>
      <c r="C70" s="796" t="s">
        <v>2800</v>
      </c>
      <c r="D70" s="796" t="s">
        <v>2800</v>
      </c>
      <c r="E70" s="796" t="s">
        <v>2800</v>
      </c>
      <c r="F70" s="796" t="s">
        <v>2800</v>
      </c>
      <c r="G70" s="796" t="s">
        <v>2800</v>
      </c>
      <c r="H70" s="796" t="s">
        <v>2800</v>
      </c>
      <c r="I70" s="796" t="s">
        <v>2800</v>
      </c>
      <c r="J70" s="796" t="s">
        <v>2800</v>
      </c>
      <c r="K70" s="796" t="s">
        <v>2800</v>
      </c>
      <c r="L70" s="452" t="s">
        <v>2791</v>
      </c>
      <c r="M70" s="452" t="s">
        <v>2500</v>
      </c>
    </row>
    <row r="71" spans="2:13" ht="144">
      <c r="B71" s="452" t="s">
        <v>1414</v>
      </c>
      <c r="C71" s="796" t="s">
        <v>2800</v>
      </c>
      <c r="D71" s="796" t="s">
        <v>2800</v>
      </c>
      <c r="E71" s="796" t="s">
        <v>2800</v>
      </c>
      <c r="F71" s="796" t="s">
        <v>2800</v>
      </c>
      <c r="G71" s="796" t="s">
        <v>2800</v>
      </c>
      <c r="H71" s="796" t="s">
        <v>2800</v>
      </c>
      <c r="I71" s="796" t="s">
        <v>2800</v>
      </c>
      <c r="J71" s="796" t="s">
        <v>2800</v>
      </c>
      <c r="K71" s="795" t="str">
        <f>CHAR(85)</f>
        <v>U</v>
      </c>
      <c r="L71" s="452" t="s">
        <v>1415</v>
      </c>
      <c r="M71" s="452" t="s">
        <v>2497</v>
      </c>
    </row>
    <row r="72" spans="2:13" ht="74.25" customHeight="1">
      <c r="B72" s="452" t="s">
        <v>1416</v>
      </c>
      <c r="C72" s="795" t="str">
        <f t="shared" ref="C72:K77" si="3">CHAR(85)</f>
        <v>U</v>
      </c>
      <c r="D72" s="795" t="str">
        <f t="shared" si="3"/>
        <v>U</v>
      </c>
      <c r="E72" s="795" t="str">
        <f t="shared" si="3"/>
        <v>U</v>
      </c>
      <c r="F72" s="795" t="str">
        <f t="shared" si="3"/>
        <v>U</v>
      </c>
      <c r="G72" s="795" t="str">
        <f t="shared" si="3"/>
        <v>U</v>
      </c>
      <c r="H72" s="795" t="str">
        <f t="shared" si="3"/>
        <v>U</v>
      </c>
      <c r="I72" s="795" t="str">
        <f t="shared" si="3"/>
        <v>U</v>
      </c>
      <c r="J72" s="795" t="str">
        <f t="shared" si="3"/>
        <v>U</v>
      </c>
      <c r="K72" s="795" t="str">
        <f t="shared" si="3"/>
        <v>U</v>
      </c>
      <c r="L72" s="452" t="s">
        <v>1417</v>
      </c>
      <c r="M72" s="452" t="s">
        <v>591</v>
      </c>
    </row>
    <row r="73" spans="2:13" ht="18.75" customHeight="1">
      <c r="B73" s="1229" t="s">
        <v>1418</v>
      </c>
      <c r="C73" s="1229"/>
      <c r="D73" s="1229"/>
      <c r="E73" s="1229"/>
      <c r="F73" s="1229"/>
      <c r="G73" s="1229"/>
      <c r="H73" s="1229"/>
      <c r="I73" s="1229"/>
      <c r="J73" s="1229"/>
      <c r="K73" s="1229"/>
      <c r="L73" s="1229"/>
      <c r="M73" s="1229"/>
    </row>
    <row r="74" spans="2:13" ht="156">
      <c r="B74" s="452" t="s">
        <v>1419</v>
      </c>
      <c r="C74" s="795" t="str">
        <f t="shared" si="3"/>
        <v>U</v>
      </c>
      <c r="D74" s="795" t="str">
        <f t="shared" si="3"/>
        <v>U</v>
      </c>
      <c r="E74" s="795" t="str">
        <f t="shared" si="3"/>
        <v>U</v>
      </c>
      <c r="F74" s="795" t="str">
        <f t="shared" si="3"/>
        <v>U</v>
      </c>
      <c r="G74" s="795" t="str">
        <f t="shared" si="3"/>
        <v>U</v>
      </c>
      <c r="H74" s="795" t="str">
        <f t="shared" si="3"/>
        <v>U</v>
      </c>
      <c r="I74" s="795" t="str">
        <f t="shared" si="3"/>
        <v>U</v>
      </c>
      <c r="J74" s="795" t="str">
        <f t="shared" si="3"/>
        <v>U</v>
      </c>
      <c r="K74" s="796" t="s">
        <v>2800</v>
      </c>
      <c r="L74" s="452" t="s">
        <v>1420</v>
      </c>
      <c r="M74" s="452" t="s">
        <v>2505</v>
      </c>
    </row>
    <row r="75" spans="2:13" ht="144">
      <c r="B75" s="452" t="s">
        <v>1421</v>
      </c>
      <c r="C75" s="796" t="s">
        <v>2800</v>
      </c>
      <c r="D75" s="796" t="s">
        <v>2800</v>
      </c>
      <c r="E75" s="796" t="s">
        <v>2800</v>
      </c>
      <c r="F75" s="796" t="s">
        <v>2800</v>
      </c>
      <c r="G75" s="796" t="s">
        <v>2800</v>
      </c>
      <c r="H75" s="796" t="s">
        <v>2800</v>
      </c>
      <c r="I75" s="796" t="s">
        <v>2800</v>
      </c>
      <c r="J75" s="796" t="s">
        <v>2800</v>
      </c>
      <c r="K75" s="796" t="s">
        <v>2800</v>
      </c>
      <c r="L75" s="452" t="s">
        <v>1422</v>
      </c>
      <c r="M75" s="452" t="s">
        <v>2506</v>
      </c>
    </row>
    <row r="76" spans="2:13" ht="61.5" customHeight="1">
      <c r="B76" s="443" t="s">
        <v>1423</v>
      </c>
      <c r="C76" s="795" t="str">
        <f t="shared" si="3"/>
        <v>U</v>
      </c>
      <c r="D76" s="795" t="str">
        <f t="shared" si="3"/>
        <v>U</v>
      </c>
      <c r="E76" s="795" t="str">
        <f t="shared" si="3"/>
        <v>U</v>
      </c>
      <c r="F76" s="795" t="str">
        <f t="shared" si="3"/>
        <v>U</v>
      </c>
      <c r="G76" s="795" t="str">
        <f t="shared" si="3"/>
        <v>U</v>
      </c>
      <c r="H76" s="795" t="str">
        <f t="shared" si="3"/>
        <v>U</v>
      </c>
      <c r="I76" s="795" t="str">
        <f t="shared" si="3"/>
        <v>U</v>
      </c>
      <c r="J76" s="795" t="str">
        <f t="shared" si="3"/>
        <v>U</v>
      </c>
      <c r="K76" s="796" t="s">
        <v>2800</v>
      </c>
      <c r="L76" s="443" t="s">
        <v>2804</v>
      </c>
      <c r="M76" s="443" t="s">
        <v>2505</v>
      </c>
    </row>
    <row r="77" spans="2:13" ht="48.5" thickBot="1">
      <c r="B77" s="454" t="s">
        <v>1424</v>
      </c>
      <c r="C77" s="806" t="str">
        <f t="shared" si="3"/>
        <v>U</v>
      </c>
      <c r="D77" s="806" t="str">
        <f t="shared" si="3"/>
        <v>U</v>
      </c>
      <c r="E77" s="806" t="str">
        <f t="shared" si="3"/>
        <v>U</v>
      </c>
      <c r="F77" s="806" t="str">
        <f t="shared" si="3"/>
        <v>U</v>
      </c>
      <c r="G77" s="806" t="str">
        <f t="shared" si="3"/>
        <v>U</v>
      </c>
      <c r="H77" s="806" t="str">
        <f t="shared" si="3"/>
        <v>U</v>
      </c>
      <c r="I77" s="806" t="str">
        <f t="shared" si="3"/>
        <v>U</v>
      </c>
      <c r="J77" s="806" t="str">
        <f t="shared" si="3"/>
        <v>U</v>
      </c>
      <c r="K77" s="807" t="s">
        <v>2800</v>
      </c>
      <c r="L77" s="454" t="s">
        <v>2792</v>
      </c>
      <c r="M77" s="454" t="s">
        <v>2507</v>
      </c>
    </row>
  </sheetData>
  <sheetProtection algorithmName="SHA-512" hashValue="VYh0sjNNNKYN8lm2pBb253nKlbL9xlBHqkzVivBzl6ocq9Q+alYUjIspfbEQYZx3Ej4+jnboRl5kDEwOgZRlUQ==" saltValue="KoPZidvzeN2QCqjnyF9UNQ==" spinCount="100000" sheet="1" objects="1" scenarios="1"/>
  <mergeCells count="32">
    <mergeCell ref="B9:L9"/>
    <mergeCell ref="I20:J20"/>
    <mergeCell ref="G11:H11"/>
    <mergeCell ref="G12:H12"/>
    <mergeCell ref="G13:H13"/>
    <mergeCell ref="G14:H14"/>
    <mergeCell ref="G15:H15"/>
    <mergeCell ref="G16:H16"/>
    <mergeCell ref="G17:H17"/>
    <mergeCell ref="G18:H18"/>
    <mergeCell ref="G19:H19"/>
    <mergeCell ref="G20:H20"/>
    <mergeCell ref="I11:J11"/>
    <mergeCell ref="I12:J12"/>
    <mergeCell ref="I13:J13"/>
    <mergeCell ref="I14:J14"/>
    <mergeCell ref="B24:L24"/>
    <mergeCell ref="B39:M39"/>
    <mergeCell ref="B48:M48"/>
    <mergeCell ref="B53:M53"/>
    <mergeCell ref="B30:M30"/>
    <mergeCell ref="B36:M36"/>
    <mergeCell ref="I15:J15"/>
    <mergeCell ref="I16:J16"/>
    <mergeCell ref="I17:J17"/>
    <mergeCell ref="I18:J18"/>
    <mergeCell ref="I19:J19"/>
    <mergeCell ref="B56:M56"/>
    <mergeCell ref="B62:M62"/>
    <mergeCell ref="B65:M65"/>
    <mergeCell ref="B68:M68"/>
    <mergeCell ref="B73:M73"/>
  </mergeCells>
  <pageMargins left="0.70866141732283472" right="0.70866141732283472" top="0.74803149606299213" bottom="0.74803149606299213" header="0.31496062992125984" footer="0.31496062992125984"/>
  <pageSetup paperSize="8" scale="55" fitToHeight="0" orientation="landscape" r:id="rId1"/>
  <rowBreaks count="3" manualBreakCount="3">
    <brk id="41" max="12" man="1"/>
    <brk id="55" max="12" man="1"/>
    <brk id="65" max="12" man="1"/>
  </rowBreaks>
  <ignoredErrors>
    <ignoredError sqref="I59 F59 K60 F15:G15 F18:F19 D14:D15 C15 D18:D19 G18:G19"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0FFD5-DA3B-489E-A61F-E4D56D0D2434}">
  <sheetPr codeName="Sheet34">
    <tabColor theme="2" tint="-9.9978637043366805E-2"/>
    <pageSetUpPr fitToPage="1"/>
  </sheetPr>
  <dimension ref="B1:F20"/>
  <sheetViews>
    <sheetView showGridLines="0" zoomScaleNormal="100" zoomScaleSheetLayoutView="100" workbookViewId="0"/>
  </sheetViews>
  <sheetFormatPr defaultColWidth="9" defaultRowHeight="12.75" customHeight="1"/>
  <cols>
    <col min="1" max="1" width="3.453125" customWidth="1"/>
    <col min="2" max="2" width="21" customWidth="1"/>
    <col min="3" max="3" width="67.453125" customWidth="1"/>
    <col min="4" max="4" width="86.7265625" customWidth="1"/>
    <col min="5" max="5" width="6.54296875" customWidth="1"/>
    <col min="6" max="6" width="15.453125" customWidth="1"/>
    <col min="7" max="7" width="3.453125" customWidth="1"/>
  </cols>
  <sheetData>
    <row r="1" spans="2:6" ht="13.4" customHeight="1"/>
    <row r="2" spans="2:6" ht="12">
      <c r="D2" s="292"/>
      <c r="E2" s="103" t="s">
        <v>0</v>
      </c>
    </row>
    <row r="3" spans="2:6" ht="12.5">
      <c r="C3" s="53"/>
    </row>
    <row r="4" spans="2:6" ht="28" customHeight="1"/>
    <row r="6" spans="2:6" ht="21.65" customHeight="1">
      <c r="B6" s="16" t="s">
        <v>1425</v>
      </c>
      <c r="C6" s="16"/>
      <c r="D6" s="16"/>
    </row>
    <row r="7" spans="2:6" ht="21.65" customHeight="1">
      <c r="B7" s="64"/>
      <c r="C7" s="16"/>
      <c r="D7" s="16"/>
    </row>
    <row r="8" spans="2:6" ht="43.5" customHeight="1">
      <c r="B8" s="1086" t="s">
        <v>2251</v>
      </c>
      <c r="C8" s="1086"/>
      <c r="D8" s="1086"/>
      <c r="E8" s="1086"/>
      <c r="F8" s="62"/>
    </row>
    <row r="9" spans="2:6" ht="12">
      <c r="B9" s="193"/>
    </row>
    <row r="10" spans="2:6" ht="12.5" thickBot="1">
      <c r="B10" s="24" t="s">
        <v>1426</v>
      </c>
      <c r="C10" s="24" t="s">
        <v>1326</v>
      </c>
      <c r="D10" s="24" t="s">
        <v>1327</v>
      </c>
    </row>
    <row r="11" spans="2:6" ht="109.5" customHeight="1" thickTop="1">
      <c r="B11" s="1239" t="s">
        <v>37</v>
      </c>
      <c r="C11" s="47" t="s">
        <v>1427</v>
      </c>
      <c r="D11" s="186" t="s">
        <v>2645</v>
      </c>
    </row>
    <row r="12" spans="2:6" ht="51" customHeight="1">
      <c r="B12" s="1239"/>
      <c r="C12" s="46" t="s">
        <v>1428</v>
      </c>
      <c r="D12" s="1029" t="s">
        <v>2534</v>
      </c>
    </row>
    <row r="13" spans="2:6" ht="30.75" customHeight="1">
      <c r="B13" s="1239" t="s">
        <v>1429</v>
      </c>
      <c r="C13" s="46" t="s">
        <v>1430</v>
      </c>
      <c r="D13" s="186" t="s">
        <v>2495</v>
      </c>
    </row>
    <row r="14" spans="2:6" ht="30" customHeight="1">
      <c r="B14" s="1239"/>
      <c r="C14" s="46" t="s">
        <v>1431</v>
      </c>
      <c r="D14" s="1029" t="s">
        <v>2499</v>
      </c>
    </row>
    <row r="15" spans="2:6" ht="33" customHeight="1">
      <c r="B15" s="1239"/>
      <c r="C15" s="46" t="s">
        <v>1432</v>
      </c>
      <c r="D15" s="1029" t="s">
        <v>2499</v>
      </c>
    </row>
    <row r="16" spans="2:6" ht="42.75" customHeight="1">
      <c r="B16" s="1239"/>
      <c r="C16" s="46" t="s">
        <v>1433</v>
      </c>
      <c r="D16" s="46" t="s">
        <v>2643</v>
      </c>
    </row>
    <row r="17" spans="2:4" ht="37.5" customHeight="1">
      <c r="B17" s="1239" t="s">
        <v>438</v>
      </c>
      <c r="C17" s="46" t="s">
        <v>1434</v>
      </c>
      <c r="D17" s="182" t="s">
        <v>2644</v>
      </c>
    </row>
    <row r="18" spans="2:4" ht="30.75" customHeight="1">
      <c r="B18" s="1239"/>
      <c r="C18" s="46" t="s">
        <v>1435</v>
      </c>
      <c r="D18" s="182" t="s">
        <v>2644</v>
      </c>
    </row>
    <row r="19" spans="2:4" ht="30" customHeight="1">
      <c r="B19" s="1239"/>
      <c r="C19" s="46" t="s">
        <v>1436</v>
      </c>
      <c r="D19" s="182" t="s">
        <v>2644</v>
      </c>
    </row>
    <row r="20" spans="2:4" ht="33" customHeight="1" thickBot="1">
      <c r="B20" s="1057" t="s">
        <v>1437</v>
      </c>
      <c r="C20" s="181" t="s">
        <v>1438</v>
      </c>
      <c r="D20" s="181" t="s">
        <v>2535</v>
      </c>
    </row>
  </sheetData>
  <sheetProtection algorithmName="SHA-512" hashValue="r6xXjqY2QbQ2ZssmkesjgKpjfVmW2XY8QVRd7yRWMRbLQJ25wFjnUcZF5HGi9bJ2CPxYjJItrdUAOw470AM60w==" saltValue="sPOOPIwuyQjRbk/UcJCz3A==" spinCount="100000" sheet="1" objects="1" scenarios="1"/>
  <mergeCells count="4">
    <mergeCell ref="B17:B19"/>
    <mergeCell ref="B13:B16"/>
    <mergeCell ref="B11:B12"/>
    <mergeCell ref="B8:E8"/>
  </mergeCells>
  <phoneticPr fontId="49" type="noConversion"/>
  <pageMargins left="0.7" right="0.7" top="0.75" bottom="0.75" header="0.3" footer="0.3"/>
  <pageSetup paperSize="8" scale="7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1D27A-AE67-4E96-800B-E657F923E3D6}">
  <sheetPr codeName="Sheet35">
    <tabColor theme="2" tint="-9.9978637043366805E-2"/>
  </sheetPr>
  <dimension ref="B1:E36"/>
  <sheetViews>
    <sheetView showGridLines="0" zoomScaleNormal="100" zoomScaleSheetLayoutView="40" workbookViewId="0"/>
  </sheetViews>
  <sheetFormatPr defaultColWidth="8.7265625" defaultRowHeight="12"/>
  <cols>
    <col min="1" max="1" width="2.1796875" style="188" customWidth="1"/>
    <col min="2" max="2" width="22.81640625" style="192" customWidth="1"/>
    <col min="3" max="3" width="22.54296875" style="188" customWidth="1"/>
    <col min="4" max="4" width="151" style="188" customWidth="1"/>
    <col min="5" max="5" width="68.1796875" style="188" customWidth="1"/>
    <col min="6" max="16384" width="8.7265625" style="188"/>
  </cols>
  <sheetData>
    <row r="1" spans="2:5">
      <c r="B1" s="188"/>
    </row>
    <row r="2" spans="2:5">
      <c r="B2" s="188"/>
      <c r="E2" s="103" t="s">
        <v>0</v>
      </c>
    </row>
    <row r="3" spans="2:5">
      <c r="B3" s="188"/>
    </row>
    <row r="4" spans="2:5">
      <c r="B4" s="188"/>
    </row>
    <row r="5" spans="2:5" ht="14.25" customHeight="1">
      <c r="B5" s="188"/>
    </row>
    <row r="6" spans="2:5" ht="20">
      <c r="B6" s="16" t="s">
        <v>1439</v>
      </c>
    </row>
    <row r="7" spans="2:5">
      <c r="B7" s="64"/>
    </row>
    <row r="8" spans="2:5" ht="38.25" customHeight="1">
      <c r="B8" s="1086" t="s">
        <v>2793</v>
      </c>
      <c r="C8" s="1086"/>
      <c r="D8" s="1086"/>
      <c r="E8" s="1086"/>
    </row>
    <row r="9" spans="2:5" ht="14">
      <c r="B9" s="189"/>
      <c r="C9" s="189"/>
      <c r="D9" s="189"/>
      <c r="E9" s="189"/>
    </row>
    <row r="10" spans="2:5" s="190" customFormat="1" ht="13.5" thickBot="1">
      <c r="B10" s="156" t="s">
        <v>65</v>
      </c>
      <c r="C10" s="156" t="s">
        <v>1440</v>
      </c>
      <c r="D10" s="156" t="s">
        <v>1441</v>
      </c>
      <c r="E10" s="156" t="s">
        <v>1327</v>
      </c>
    </row>
    <row r="11" spans="2:5" ht="167.25" customHeight="1" thickTop="1">
      <c r="B11" s="1062" t="s">
        <v>1442</v>
      </c>
      <c r="C11" s="1063" t="s">
        <v>1443</v>
      </c>
      <c r="D11" s="155" t="s">
        <v>2440</v>
      </c>
      <c r="E11" s="997" t="s">
        <v>2536</v>
      </c>
    </row>
    <row r="12" spans="2:5" ht="358.5" customHeight="1">
      <c r="B12" s="1064" t="s">
        <v>1444</v>
      </c>
      <c r="C12" s="1065" t="s">
        <v>1445</v>
      </c>
      <c r="D12" s="122" t="s">
        <v>2828</v>
      </c>
      <c r="E12" s="154" t="s">
        <v>2537</v>
      </c>
    </row>
    <row r="13" spans="2:5" ht="335.25" customHeight="1">
      <c r="B13" s="1064" t="s">
        <v>1446</v>
      </c>
      <c r="C13" s="1066" t="s">
        <v>1447</v>
      </c>
      <c r="D13" s="122" t="s">
        <v>2829</v>
      </c>
      <c r="E13" s="154" t="s">
        <v>2538</v>
      </c>
    </row>
    <row r="14" spans="2:5" ht="405.75" customHeight="1">
      <c r="B14" s="1064" t="s">
        <v>1448</v>
      </c>
      <c r="C14" s="1066" t="s">
        <v>1449</v>
      </c>
      <c r="D14" s="154" t="s">
        <v>2470</v>
      </c>
      <c r="E14" s="154" t="s">
        <v>2539</v>
      </c>
    </row>
    <row r="15" spans="2:5" ht="273.75" customHeight="1">
      <c r="B15" s="1069" t="s">
        <v>1450</v>
      </c>
      <c r="C15" s="1066" t="s">
        <v>1451</v>
      </c>
      <c r="D15" s="154" t="s">
        <v>2441</v>
      </c>
      <c r="E15" s="154" t="s">
        <v>2540</v>
      </c>
    </row>
    <row r="16" spans="2:5" ht="409.5" customHeight="1">
      <c r="B16" s="1243" t="s">
        <v>1452</v>
      </c>
      <c r="C16" s="1066" t="s">
        <v>1453</v>
      </c>
      <c r="D16" s="154" t="s">
        <v>2830</v>
      </c>
      <c r="E16" s="154" t="s">
        <v>2541</v>
      </c>
    </row>
    <row r="17" spans="2:5" ht="313.5">
      <c r="B17" s="1243"/>
      <c r="C17" s="1066" t="s">
        <v>1454</v>
      </c>
      <c r="D17" s="154" t="s">
        <v>2831</v>
      </c>
      <c r="E17" s="154" t="s">
        <v>2499</v>
      </c>
    </row>
    <row r="18" spans="2:5" ht="192">
      <c r="B18" s="1243" t="s">
        <v>1455</v>
      </c>
      <c r="C18" s="1066" t="s">
        <v>1456</v>
      </c>
      <c r="D18" s="154" t="s">
        <v>2384</v>
      </c>
      <c r="E18" s="154" t="s">
        <v>2500</v>
      </c>
    </row>
    <row r="19" spans="2:5" ht="345" customHeight="1">
      <c r="B19" s="1243"/>
      <c r="C19" s="1066" t="s">
        <v>1457</v>
      </c>
      <c r="D19" s="154" t="s">
        <v>2832</v>
      </c>
      <c r="E19" s="154" t="s">
        <v>2646</v>
      </c>
    </row>
    <row r="20" spans="2:5" ht="384">
      <c r="B20" s="1064" t="s">
        <v>1458</v>
      </c>
      <c r="C20" s="1066" t="s">
        <v>1459</v>
      </c>
      <c r="D20" s="154" t="s">
        <v>2833</v>
      </c>
      <c r="E20" s="154" t="s">
        <v>2542</v>
      </c>
    </row>
    <row r="21" spans="2:5" ht="206.25" customHeight="1">
      <c r="B21" s="1064" t="s">
        <v>1460</v>
      </c>
      <c r="C21" s="1066" t="s">
        <v>1461</v>
      </c>
      <c r="D21" s="154" t="s">
        <v>2834</v>
      </c>
      <c r="E21" s="154" t="s">
        <v>2497</v>
      </c>
    </row>
    <row r="22" spans="2:5" ht="351" customHeight="1">
      <c r="B22" s="1243" t="s">
        <v>1462</v>
      </c>
      <c r="C22" s="1244" t="s">
        <v>1463</v>
      </c>
      <c r="D22" s="154" t="s">
        <v>2471</v>
      </c>
      <c r="E22" s="154" t="s">
        <v>2539</v>
      </c>
    </row>
    <row r="23" spans="2:5" ht="248.25" customHeight="1">
      <c r="B23" s="1243"/>
      <c r="C23" s="1244"/>
      <c r="D23" s="154" t="s">
        <v>2835</v>
      </c>
      <c r="E23" s="154" t="s">
        <v>2543</v>
      </c>
    </row>
    <row r="24" spans="2:5" ht="243" customHeight="1">
      <c r="B24" s="1243"/>
      <c r="C24" s="1244"/>
      <c r="D24" s="998" t="s">
        <v>2836</v>
      </c>
      <c r="E24" s="154" t="s">
        <v>2532</v>
      </c>
    </row>
    <row r="25" spans="2:5" ht="192" customHeight="1">
      <c r="B25" s="1243"/>
      <c r="C25" s="1244"/>
      <c r="D25" s="998" t="s">
        <v>2468</v>
      </c>
      <c r="E25" s="154" t="s">
        <v>2544</v>
      </c>
    </row>
    <row r="26" spans="2:5" ht="257.25" customHeight="1">
      <c r="B26" s="1243"/>
      <c r="C26" s="1244"/>
      <c r="D26" s="154" t="s">
        <v>2469</v>
      </c>
      <c r="E26" s="154" t="s">
        <v>2545</v>
      </c>
    </row>
    <row r="27" spans="2:5" ht="308.25" customHeight="1">
      <c r="B27" s="1243"/>
      <c r="C27" s="1066" t="s">
        <v>1464</v>
      </c>
      <c r="D27" s="154" t="s">
        <v>2837</v>
      </c>
      <c r="E27" s="154" t="s">
        <v>2546</v>
      </c>
    </row>
    <row r="28" spans="2:5" ht="101.25" customHeight="1">
      <c r="B28" s="1242" t="s">
        <v>1465</v>
      </c>
      <c r="C28" s="1066" t="s">
        <v>1466</v>
      </c>
      <c r="D28" s="154" t="s">
        <v>2472</v>
      </c>
      <c r="E28" s="154" t="s">
        <v>2540</v>
      </c>
    </row>
    <row r="29" spans="2:5" ht="237.75" customHeight="1">
      <c r="B29" s="1242"/>
      <c r="C29" s="1066" t="s">
        <v>1467</v>
      </c>
      <c r="D29" s="154" t="s">
        <v>2838</v>
      </c>
      <c r="E29" s="154" t="s">
        <v>2540</v>
      </c>
    </row>
    <row r="30" spans="2:5" ht="409.5" customHeight="1">
      <c r="B30" s="1064" t="s">
        <v>1468</v>
      </c>
      <c r="C30" s="1066" t="s">
        <v>1469</v>
      </c>
      <c r="D30" s="154" t="s">
        <v>2839</v>
      </c>
      <c r="E30" s="154" t="s">
        <v>2531</v>
      </c>
    </row>
    <row r="31" spans="2:5" ht="388.5" customHeight="1">
      <c r="B31" s="1240" t="s">
        <v>1470</v>
      </c>
      <c r="C31" s="1066" t="s">
        <v>1471</v>
      </c>
      <c r="D31" s="154" t="s">
        <v>2840</v>
      </c>
      <c r="E31" s="154" t="s">
        <v>2499</v>
      </c>
    </row>
    <row r="32" spans="2:5" ht="161.25" customHeight="1">
      <c r="B32" s="1241"/>
      <c r="C32" s="1066" t="s">
        <v>1472</v>
      </c>
      <c r="D32" s="154" t="s">
        <v>2442</v>
      </c>
      <c r="E32" s="154" t="s">
        <v>2535</v>
      </c>
    </row>
    <row r="33" spans="2:5" ht="255.75" customHeight="1" thickBot="1">
      <c r="B33" s="1067" t="s">
        <v>1473</v>
      </c>
      <c r="C33" s="1068" t="s">
        <v>1474</v>
      </c>
      <c r="D33" s="191" t="s">
        <v>2647</v>
      </c>
      <c r="E33" s="191" t="s">
        <v>2547</v>
      </c>
    </row>
    <row r="36" spans="2:5">
      <c r="D36" s="965"/>
    </row>
  </sheetData>
  <sheetProtection algorithmName="SHA-512" hashValue="7Y5EyFCrdxSYt2/2qgReHRPz0WLcAI7t7lPwKryh7TIuJuqUvTcxYxwagrQ7x6m1wT2/GDPZ060ZNm2EqQxtVw==" saltValue="x5VW6ueEq0YMqt9x0QNw4w==" spinCount="100000" sheet="1" objects="1" scenarios="1"/>
  <mergeCells count="7">
    <mergeCell ref="B31:B32"/>
    <mergeCell ref="B8:E8"/>
    <mergeCell ref="B28:B29"/>
    <mergeCell ref="B16:B17"/>
    <mergeCell ref="B18:B19"/>
    <mergeCell ref="B22:B27"/>
    <mergeCell ref="C22:C26"/>
  </mergeCells>
  <pageMargins left="0.23622047244094491" right="0.23622047244094491" top="0.74803149606299213" bottom="0.74803149606299213" header="0.31496062992125984" footer="0.31496062992125984"/>
  <pageSetup paperSize="8" scale="55" fitToHeight="4" orientation="portrait" r:id="rId1"/>
  <rowBreaks count="3" manualBreakCount="3">
    <brk id="15" max="4" man="1"/>
    <brk id="20" max="4" man="1"/>
    <brk id="27" max="4"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FEEC5-03A5-4791-AEAE-226E2A91BBE8}">
  <sheetPr codeName="Sheet36">
    <tabColor theme="2" tint="-9.9978637043366805E-2"/>
    <pageSetUpPr fitToPage="1"/>
  </sheetPr>
  <dimension ref="B1:J173"/>
  <sheetViews>
    <sheetView showGridLines="0" zoomScale="90" zoomScaleNormal="90" zoomScaleSheetLayoutView="10" workbookViewId="0"/>
  </sheetViews>
  <sheetFormatPr defaultColWidth="9" defaultRowHeight="12.75" customHeight="1"/>
  <cols>
    <col min="1" max="1" width="4" customWidth="1"/>
    <col min="2" max="2" width="19.81640625" customWidth="1"/>
    <col min="3" max="3" width="11.1796875" customWidth="1"/>
    <col min="4" max="4" width="37.7265625" customWidth="1"/>
    <col min="5" max="5" width="91.1796875" customWidth="1"/>
    <col min="6" max="6" width="82.7265625" customWidth="1"/>
    <col min="7" max="9" width="44.453125" customWidth="1"/>
    <col min="10" max="10" width="89.453125" bestFit="1" customWidth="1"/>
  </cols>
  <sheetData>
    <row r="1" spans="2:10" ht="13.4" customHeight="1"/>
    <row r="2" spans="2:10" ht="12">
      <c r="F2" s="103"/>
      <c r="G2" s="103"/>
      <c r="H2" s="103"/>
      <c r="I2" s="103" t="s">
        <v>0</v>
      </c>
      <c r="J2" s="103"/>
    </row>
    <row r="3" spans="2:10" ht="12.5">
      <c r="D3" s="53"/>
      <c r="E3" s="53"/>
      <c r="F3" s="53"/>
      <c r="G3" s="53"/>
      <c r="H3" s="53"/>
      <c r="I3" s="53"/>
    </row>
    <row r="4" spans="2:10" ht="28" customHeight="1"/>
    <row r="5" spans="2:10" ht="20">
      <c r="B5" s="16" t="s">
        <v>1475</v>
      </c>
      <c r="D5" s="194"/>
      <c r="E5" s="194"/>
      <c r="F5" s="194"/>
      <c r="G5" s="194"/>
      <c r="H5" s="194"/>
      <c r="I5" s="194"/>
    </row>
    <row r="6" spans="2:10" ht="14.25" customHeight="1">
      <c r="B6" s="64"/>
      <c r="C6" s="16"/>
      <c r="D6" s="194"/>
      <c r="E6" s="194"/>
      <c r="F6" s="194"/>
      <c r="G6" s="194"/>
      <c r="H6" s="194"/>
      <c r="I6" s="194"/>
    </row>
    <row r="7" spans="2:10" ht="14.25" customHeight="1">
      <c r="B7" s="1074" t="s">
        <v>2801</v>
      </c>
      <c r="C7" s="16"/>
      <c r="D7" s="194"/>
      <c r="E7" s="194"/>
      <c r="F7" s="194"/>
      <c r="G7" s="194"/>
      <c r="H7" s="194"/>
      <c r="I7" s="194"/>
    </row>
    <row r="8" spans="2:10" ht="14.25" customHeight="1">
      <c r="B8" s="64"/>
      <c r="C8" s="16"/>
      <c r="D8" s="194"/>
      <c r="E8" s="194"/>
      <c r="F8" s="194"/>
      <c r="G8" s="194"/>
      <c r="H8" s="194"/>
      <c r="I8" s="194"/>
    </row>
    <row r="9" spans="2:10" ht="12.5">
      <c r="B9" s="298" t="s">
        <v>1476</v>
      </c>
      <c r="D9" s="194"/>
      <c r="E9" s="194"/>
      <c r="F9" s="194"/>
      <c r="G9" s="194"/>
      <c r="H9" s="194"/>
      <c r="I9" s="194"/>
    </row>
    <row r="10" spans="2:10" ht="12.75" customHeight="1">
      <c r="B10" s="64"/>
    </row>
    <row r="11" spans="2:10" ht="18" customHeight="1">
      <c r="B11" s="511" t="s">
        <v>1477</v>
      </c>
      <c r="C11" s="511"/>
      <c r="E11" s="22"/>
      <c r="F11" s="484"/>
      <c r="G11" s="484"/>
      <c r="H11" s="484"/>
      <c r="I11" s="484"/>
    </row>
    <row r="12" spans="2:10" ht="18" customHeight="1">
      <c r="C12" s="64"/>
      <c r="G12" s="1217" t="s">
        <v>1478</v>
      </c>
      <c r="H12" s="1100"/>
      <c r="I12" s="1218"/>
    </row>
    <row r="13" spans="2:10" ht="18" customHeight="1" thickBot="1">
      <c r="B13" s="77" t="s">
        <v>1479</v>
      </c>
      <c r="C13" s="1247" t="s">
        <v>1480</v>
      </c>
      <c r="D13" s="1247"/>
      <c r="E13" s="77" t="s">
        <v>1481</v>
      </c>
      <c r="F13" s="77" t="s">
        <v>1482</v>
      </c>
      <c r="G13" s="527" t="s">
        <v>1483</v>
      </c>
      <c r="H13" s="77" t="s">
        <v>1484</v>
      </c>
      <c r="I13" s="528" t="s">
        <v>1485</v>
      </c>
    </row>
    <row r="14" spans="2:10" ht="18.75" customHeight="1" thickTop="1">
      <c r="B14" s="458" t="s">
        <v>1486</v>
      </c>
      <c r="C14" s="458"/>
      <c r="D14" s="459"/>
      <c r="E14" s="459"/>
      <c r="F14" s="459"/>
      <c r="G14" s="459"/>
      <c r="H14" s="459"/>
      <c r="I14" s="459"/>
    </row>
    <row r="15" spans="2:10" ht="84">
      <c r="B15" s="512" t="s">
        <v>1477</v>
      </c>
      <c r="C15" s="457" t="s">
        <v>1487</v>
      </c>
      <c r="D15" s="149" t="s">
        <v>1488</v>
      </c>
      <c r="E15" s="149" t="s">
        <v>1489</v>
      </c>
      <c r="F15" s="149" t="s">
        <v>2548</v>
      </c>
      <c r="G15" s="456"/>
      <c r="H15" s="149"/>
      <c r="I15" s="456"/>
    </row>
    <row r="16" spans="2:10" ht="132">
      <c r="B16" s="512" t="s">
        <v>1477</v>
      </c>
      <c r="C16" s="457" t="s">
        <v>1490</v>
      </c>
      <c r="D16" s="149" t="s">
        <v>1491</v>
      </c>
      <c r="E16" s="149" t="s">
        <v>1492</v>
      </c>
      <c r="F16" s="149" t="s">
        <v>2648</v>
      </c>
      <c r="G16" s="456"/>
      <c r="H16" s="149"/>
      <c r="I16" s="456"/>
    </row>
    <row r="17" spans="2:9" ht="142.5" customHeight="1">
      <c r="B17" s="512" t="s">
        <v>1477</v>
      </c>
      <c r="C17" s="457" t="s">
        <v>1493</v>
      </c>
      <c r="D17" s="149" t="s">
        <v>1494</v>
      </c>
      <c r="E17" s="149" t="s">
        <v>1495</v>
      </c>
      <c r="F17" s="149" t="s">
        <v>2649</v>
      </c>
      <c r="G17" s="456"/>
      <c r="H17" s="149"/>
      <c r="I17" s="456"/>
    </row>
    <row r="18" spans="2:9" ht="48">
      <c r="B18" s="512" t="s">
        <v>1477</v>
      </c>
      <c r="C18" s="457" t="s">
        <v>1496</v>
      </c>
      <c r="D18" s="149" t="s">
        <v>1497</v>
      </c>
      <c r="E18" s="149" t="s">
        <v>1498</v>
      </c>
      <c r="F18" s="149" t="s">
        <v>1499</v>
      </c>
      <c r="G18" s="456"/>
      <c r="H18" s="149"/>
      <c r="I18" s="456"/>
    </row>
    <row r="19" spans="2:9" ht="106" customHeight="1">
      <c r="B19" s="512" t="s">
        <v>1477</v>
      </c>
      <c r="C19" s="457" t="s">
        <v>1500</v>
      </c>
      <c r="D19" s="149" t="s">
        <v>1501</v>
      </c>
      <c r="E19" s="149" t="s">
        <v>1502</v>
      </c>
      <c r="F19" s="149" t="s">
        <v>2652</v>
      </c>
      <c r="G19" s="456"/>
      <c r="H19" s="149"/>
      <c r="I19" s="456"/>
    </row>
    <row r="20" spans="2:9" ht="148.5" customHeight="1">
      <c r="B20" s="512" t="s">
        <v>1477</v>
      </c>
      <c r="C20" s="457" t="s">
        <v>1503</v>
      </c>
      <c r="D20" s="149" t="s">
        <v>1504</v>
      </c>
      <c r="E20" s="149" t="s">
        <v>1505</v>
      </c>
      <c r="F20" s="149" t="s">
        <v>2650</v>
      </c>
      <c r="G20" s="456"/>
      <c r="H20" s="149"/>
      <c r="I20" s="456"/>
    </row>
    <row r="21" spans="2:9" ht="248.25" customHeight="1">
      <c r="B21" s="512" t="s">
        <v>1477</v>
      </c>
      <c r="C21" s="457" t="s">
        <v>1506</v>
      </c>
      <c r="D21" s="149" t="s">
        <v>391</v>
      </c>
      <c r="E21" s="149" t="s">
        <v>1507</v>
      </c>
      <c r="F21" s="149" t="s">
        <v>1508</v>
      </c>
      <c r="G21" s="456"/>
      <c r="H21" s="149"/>
      <c r="I21" s="456"/>
    </row>
    <row r="22" spans="2:9" ht="156" customHeight="1">
      <c r="B22" s="512" t="s">
        <v>1477</v>
      </c>
      <c r="C22" s="462" t="s">
        <v>1509</v>
      </c>
      <c r="D22" s="463" t="s">
        <v>1510</v>
      </c>
      <c r="E22" s="463" t="s">
        <v>1511</v>
      </c>
      <c r="F22" s="463"/>
      <c r="G22" s="463" t="s">
        <v>1512</v>
      </c>
      <c r="H22" s="888" t="s">
        <v>1513</v>
      </c>
      <c r="I22" s="153" t="s">
        <v>2336</v>
      </c>
    </row>
    <row r="23" spans="2:9" s="51" customFormat="1" ht="17.25" customHeight="1">
      <c r="B23" s="473" t="s">
        <v>1514</v>
      </c>
      <c r="C23" s="473"/>
      <c r="D23" s="474"/>
      <c r="E23" s="474"/>
      <c r="F23" s="475"/>
      <c r="G23" s="475"/>
      <c r="H23" s="475"/>
      <c r="I23" s="475"/>
    </row>
    <row r="24" spans="2:9" ht="180">
      <c r="B24" s="512" t="s">
        <v>1477</v>
      </c>
      <c r="C24" s="457" t="s">
        <v>1515</v>
      </c>
      <c r="D24" s="149" t="s">
        <v>1516</v>
      </c>
      <c r="E24" s="149" t="s">
        <v>1517</v>
      </c>
      <c r="F24" s="149" t="s">
        <v>2549</v>
      </c>
      <c r="G24" s="456"/>
      <c r="H24" s="456"/>
      <c r="I24" s="456"/>
    </row>
    <row r="25" spans="2:9" ht="107.5" customHeight="1">
      <c r="B25" s="512" t="s">
        <v>1477</v>
      </c>
      <c r="C25" s="457" t="s">
        <v>1518</v>
      </c>
      <c r="D25" s="149" t="s">
        <v>1519</v>
      </c>
      <c r="E25" s="149" t="s">
        <v>1520</v>
      </c>
      <c r="F25" s="149" t="s">
        <v>2550</v>
      </c>
      <c r="G25" s="456"/>
      <c r="H25" s="456"/>
      <c r="I25" s="456"/>
    </row>
    <row r="26" spans="2:9" ht="72.5">
      <c r="B26" s="512" t="s">
        <v>1477</v>
      </c>
      <c r="C26" s="457" t="s">
        <v>1521</v>
      </c>
      <c r="D26" s="149" t="s">
        <v>1522</v>
      </c>
      <c r="E26" s="149" t="s">
        <v>1523</v>
      </c>
      <c r="F26" s="149" t="s">
        <v>2651</v>
      </c>
      <c r="G26" s="456"/>
      <c r="H26" s="456"/>
      <c r="I26" s="456"/>
    </row>
    <row r="27" spans="2:9" ht="142" customHeight="1">
      <c r="B27" s="512" t="s">
        <v>1477</v>
      </c>
      <c r="C27" s="465" t="s">
        <v>1524</v>
      </c>
      <c r="D27" s="149" t="s">
        <v>1525</v>
      </c>
      <c r="E27" s="149" t="s">
        <v>1526</v>
      </c>
      <c r="F27" s="149" t="s">
        <v>2653</v>
      </c>
      <c r="G27" s="456"/>
      <c r="H27" s="456"/>
      <c r="I27" s="456"/>
    </row>
    <row r="28" spans="2:9" ht="103.5" customHeight="1">
      <c r="B28" s="512" t="s">
        <v>1477</v>
      </c>
      <c r="C28" s="465" t="s">
        <v>1527</v>
      </c>
      <c r="D28" s="149" t="s">
        <v>1528</v>
      </c>
      <c r="E28" s="149" t="s">
        <v>1529</v>
      </c>
      <c r="F28" s="149" t="s">
        <v>2655</v>
      </c>
      <c r="G28" s="456"/>
      <c r="H28" s="456"/>
      <c r="I28" s="456"/>
    </row>
    <row r="29" spans="2:9" ht="72">
      <c r="B29" s="512" t="s">
        <v>1477</v>
      </c>
      <c r="C29" s="465" t="s">
        <v>1530</v>
      </c>
      <c r="D29" s="149" t="s">
        <v>1531</v>
      </c>
      <c r="E29" s="149" t="s">
        <v>1532</v>
      </c>
      <c r="F29" s="149" t="s">
        <v>2654</v>
      </c>
      <c r="G29" s="456"/>
      <c r="H29" s="456"/>
      <c r="I29" s="456"/>
    </row>
    <row r="30" spans="2:9" ht="108">
      <c r="B30" s="512" t="s">
        <v>1477</v>
      </c>
      <c r="C30" s="465" t="s">
        <v>1533</v>
      </c>
      <c r="D30" s="149" t="s">
        <v>1534</v>
      </c>
      <c r="E30" s="149" t="s">
        <v>1535</v>
      </c>
      <c r="F30" s="149" t="s">
        <v>2551</v>
      </c>
      <c r="G30" s="456"/>
      <c r="H30" s="456"/>
      <c r="I30" s="456"/>
    </row>
    <row r="31" spans="2:9" ht="141" customHeight="1">
      <c r="B31" s="512" t="s">
        <v>1477</v>
      </c>
      <c r="C31" s="465" t="s">
        <v>1536</v>
      </c>
      <c r="D31" s="149" t="s">
        <v>1537</v>
      </c>
      <c r="E31" s="149" t="s">
        <v>1538</v>
      </c>
      <c r="F31" s="149" t="s">
        <v>2552</v>
      </c>
      <c r="G31" s="149" t="s">
        <v>2656</v>
      </c>
      <c r="H31" s="149" t="s">
        <v>1539</v>
      </c>
      <c r="I31" s="153" t="s">
        <v>2370</v>
      </c>
    </row>
    <row r="32" spans="2:9" ht="24">
      <c r="B32" s="512" t="s">
        <v>1477</v>
      </c>
      <c r="C32" s="465" t="s">
        <v>1540</v>
      </c>
      <c r="D32" s="149" t="s">
        <v>1541</v>
      </c>
      <c r="E32" s="149" t="s">
        <v>1542</v>
      </c>
      <c r="F32" s="149" t="s">
        <v>2553</v>
      </c>
      <c r="G32" s="456"/>
      <c r="H32" s="456"/>
      <c r="I32" s="456"/>
    </row>
    <row r="33" spans="2:9" ht="84">
      <c r="B33" s="512" t="s">
        <v>1477</v>
      </c>
      <c r="C33" s="465" t="s">
        <v>1543</v>
      </c>
      <c r="D33" s="149" t="s">
        <v>1544</v>
      </c>
      <c r="E33" s="149" t="s">
        <v>1545</v>
      </c>
      <c r="F33" s="149" t="s">
        <v>2554</v>
      </c>
      <c r="G33" s="456"/>
      <c r="H33" s="456"/>
      <c r="I33" s="456"/>
    </row>
    <row r="34" spans="2:9" ht="120">
      <c r="B34" s="512" t="s">
        <v>1477</v>
      </c>
      <c r="C34" s="465" t="s">
        <v>1546</v>
      </c>
      <c r="D34" s="149" t="s">
        <v>1547</v>
      </c>
      <c r="E34" s="149" t="s">
        <v>1548</v>
      </c>
      <c r="F34" s="149" t="s">
        <v>2555</v>
      </c>
      <c r="G34" s="456"/>
      <c r="H34" s="456"/>
      <c r="I34" s="456"/>
    </row>
    <row r="35" spans="2:9" ht="120">
      <c r="B35" s="512" t="s">
        <v>1477</v>
      </c>
      <c r="C35" s="465" t="s">
        <v>1549</v>
      </c>
      <c r="D35" s="149" t="s">
        <v>1550</v>
      </c>
      <c r="E35" s="149" t="s">
        <v>1551</v>
      </c>
      <c r="F35" s="149" t="s">
        <v>2556</v>
      </c>
      <c r="G35" s="456"/>
      <c r="H35" s="456"/>
      <c r="I35" s="456"/>
    </row>
    <row r="36" spans="2:9" ht="96">
      <c r="B36" s="512" t="s">
        <v>1477</v>
      </c>
      <c r="C36" s="471" t="s">
        <v>1552</v>
      </c>
      <c r="D36" s="463" t="s">
        <v>1553</v>
      </c>
      <c r="E36" s="463" t="s">
        <v>1554</v>
      </c>
      <c r="F36" s="463" t="s">
        <v>2557</v>
      </c>
      <c r="G36" s="463" t="s">
        <v>2657</v>
      </c>
      <c r="H36" s="463" t="s">
        <v>1513</v>
      </c>
      <c r="I36" s="463" t="s">
        <v>2337</v>
      </c>
    </row>
    <row r="37" spans="2:9" s="51" customFormat="1" ht="17.25" customHeight="1">
      <c r="B37" s="473" t="s">
        <v>1555</v>
      </c>
      <c r="C37" s="473"/>
      <c r="D37" s="474"/>
      <c r="E37" s="474"/>
      <c r="F37" s="475"/>
      <c r="G37" s="475"/>
      <c r="H37" s="475"/>
      <c r="I37" s="475"/>
    </row>
    <row r="38" spans="2:9" ht="36">
      <c r="B38" s="512" t="s">
        <v>1477</v>
      </c>
      <c r="C38" s="465" t="s">
        <v>1556</v>
      </c>
      <c r="D38" s="149" t="s">
        <v>1557</v>
      </c>
      <c r="E38" s="149" t="s">
        <v>1558</v>
      </c>
      <c r="F38" s="149" t="s">
        <v>2558</v>
      </c>
      <c r="G38" s="456"/>
      <c r="H38" s="456"/>
      <c r="I38" s="456"/>
    </row>
    <row r="39" spans="2:9" ht="375">
      <c r="B39" s="512" t="s">
        <v>1477</v>
      </c>
      <c r="C39" s="465" t="s">
        <v>1559</v>
      </c>
      <c r="D39" s="149" t="s">
        <v>1560</v>
      </c>
      <c r="E39" s="149" t="s">
        <v>1561</v>
      </c>
      <c r="F39" s="149" t="s">
        <v>2794</v>
      </c>
      <c r="G39" s="456"/>
      <c r="H39" s="456"/>
      <c r="I39" s="456"/>
    </row>
    <row r="40" spans="2:9" ht="222" customHeight="1">
      <c r="B40" s="512" t="s">
        <v>1477</v>
      </c>
      <c r="C40" s="465" t="s">
        <v>1562</v>
      </c>
      <c r="D40" s="149" t="s">
        <v>1563</v>
      </c>
      <c r="E40" s="149" t="s">
        <v>1564</v>
      </c>
      <c r="F40" s="149" t="s">
        <v>2795</v>
      </c>
      <c r="G40" s="461"/>
      <c r="H40" s="461"/>
      <c r="I40" s="461"/>
    </row>
    <row r="41" spans="2:9" ht="183.75" customHeight="1">
      <c r="B41" s="512" t="s">
        <v>1477</v>
      </c>
      <c r="C41" s="465" t="s">
        <v>1565</v>
      </c>
      <c r="D41" s="149" t="s">
        <v>1566</v>
      </c>
      <c r="E41" s="149" t="s">
        <v>1567</v>
      </c>
      <c r="F41" s="149" t="s">
        <v>2658</v>
      </c>
      <c r="G41" s="461"/>
      <c r="H41" s="461"/>
      <c r="I41" s="461"/>
    </row>
    <row r="42" spans="2:9" ht="51" customHeight="1">
      <c r="B42" s="512" t="s">
        <v>1477</v>
      </c>
      <c r="C42" s="465" t="s">
        <v>1568</v>
      </c>
      <c r="D42" s="149" t="s">
        <v>1569</v>
      </c>
      <c r="E42" s="149" t="s">
        <v>1570</v>
      </c>
      <c r="F42" s="149" t="s">
        <v>2796</v>
      </c>
      <c r="G42" s="456"/>
      <c r="H42" s="456"/>
      <c r="I42" s="456"/>
    </row>
    <row r="43" spans="2:9" ht="178.5" customHeight="1">
      <c r="B43" s="512" t="s">
        <v>1477</v>
      </c>
      <c r="C43" s="465" t="s">
        <v>1571</v>
      </c>
      <c r="D43" s="149" t="s">
        <v>1572</v>
      </c>
      <c r="E43" s="149" t="s">
        <v>1573</v>
      </c>
      <c r="F43" s="149" t="s">
        <v>2110</v>
      </c>
      <c r="G43" s="461"/>
      <c r="H43" s="461"/>
      <c r="I43" s="461"/>
    </row>
    <row r="44" spans="2:9" ht="24.5">
      <c r="B44" s="512" t="s">
        <v>1477</v>
      </c>
      <c r="C44" s="471" t="s">
        <v>1574</v>
      </c>
      <c r="D44" s="463" t="s">
        <v>1575</v>
      </c>
      <c r="E44" s="463" t="s">
        <v>1576</v>
      </c>
      <c r="F44" s="1013" t="s">
        <v>2559</v>
      </c>
      <c r="G44" s="472"/>
      <c r="H44" s="472"/>
      <c r="I44" s="472"/>
    </row>
    <row r="45" spans="2:9" s="51" customFormat="1" ht="17.25" customHeight="1">
      <c r="B45" s="473" t="s">
        <v>58</v>
      </c>
      <c r="C45" s="473"/>
      <c r="D45" s="474"/>
      <c r="E45" s="474"/>
      <c r="F45" s="475"/>
      <c r="G45" s="475"/>
      <c r="H45" s="475"/>
      <c r="I45" s="475"/>
    </row>
    <row r="46" spans="2:9" ht="48">
      <c r="B46" s="512" t="s">
        <v>1477</v>
      </c>
      <c r="C46" s="465" t="s">
        <v>1577</v>
      </c>
      <c r="D46" s="149" t="s">
        <v>1578</v>
      </c>
      <c r="E46" s="149" t="s">
        <v>1579</v>
      </c>
      <c r="F46" s="149" t="s">
        <v>2560</v>
      </c>
      <c r="G46" s="456"/>
      <c r="H46" s="456"/>
      <c r="I46" s="456"/>
    </row>
    <row r="47" spans="2:9" ht="60.5" thickBot="1">
      <c r="B47" s="513" t="s">
        <v>1477</v>
      </c>
      <c r="C47" s="466" t="s">
        <v>1580</v>
      </c>
      <c r="D47" s="152" t="s">
        <v>410</v>
      </c>
      <c r="E47" s="152" t="s">
        <v>1581</v>
      </c>
      <c r="F47" s="152" t="s">
        <v>1582</v>
      </c>
      <c r="G47" s="152"/>
      <c r="H47" s="152"/>
      <c r="I47" s="152"/>
    </row>
    <row r="48" spans="2:9" ht="12">
      <c r="C48" s="467"/>
      <c r="D48" s="468"/>
      <c r="E48" s="468"/>
      <c r="F48" s="468"/>
      <c r="G48" s="469"/>
      <c r="H48" s="469"/>
      <c r="I48" s="469"/>
    </row>
    <row r="49" spans="2:10" ht="15" customHeight="1">
      <c r="B49" s="514" t="s">
        <v>1583</v>
      </c>
      <c r="C49" s="324"/>
      <c r="D49" s="324"/>
      <c r="E49" s="463"/>
      <c r="F49" s="464"/>
      <c r="G49" s="464"/>
      <c r="H49" s="464"/>
      <c r="I49" s="464"/>
    </row>
    <row r="50" spans="2:10" ht="12">
      <c r="C50" s="470"/>
      <c r="D50" s="463"/>
      <c r="E50" s="463"/>
      <c r="F50" s="463"/>
      <c r="G50" s="1217" t="s">
        <v>1478</v>
      </c>
      <c r="H50" s="1100"/>
      <c r="I50" s="1218"/>
    </row>
    <row r="51" spans="2:10" ht="12.5" thickBot="1">
      <c r="B51" s="77" t="s">
        <v>1479</v>
      </c>
      <c r="C51" s="1247" t="s">
        <v>1480</v>
      </c>
      <c r="D51" s="1247"/>
      <c r="E51" s="77" t="s">
        <v>1481</v>
      </c>
      <c r="F51" s="77" t="s">
        <v>1482</v>
      </c>
      <c r="G51" s="527" t="s">
        <v>1483</v>
      </c>
      <c r="H51" s="77" t="s">
        <v>1484</v>
      </c>
      <c r="I51" s="528" t="s">
        <v>1485</v>
      </c>
    </row>
    <row r="52" spans="2:10" ht="72.5" thickTop="1">
      <c r="B52" s="512" t="s">
        <v>1583</v>
      </c>
      <c r="C52" s="457" t="s">
        <v>1584</v>
      </c>
      <c r="D52" s="149" t="s">
        <v>1585</v>
      </c>
      <c r="E52" s="149" t="s">
        <v>2111</v>
      </c>
      <c r="F52" s="149" t="s">
        <v>2561</v>
      </c>
      <c r="G52" s="456"/>
      <c r="H52" s="456"/>
      <c r="I52" s="456"/>
    </row>
    <row r="53" spans="2:10" ht="56.25" customHeight="1">
      <c r="B53" s="512" t="s">
        <v>1583</v>
      </c>
      <c r="C53" s="515" t="s">
        <v>1586</v>
      </c>
      <c r="D53" s="476" t="s">
        <v>1587</v>
      </c>
      <c r="E53" s="476" t="s">
        <v>1588</v>
      </c>
      <c r="F53" s="476" t="s">
        <v>2562</v>
      </c>
      <c r="G53" s="516"/>
      <c r="H53" s="516"/>
      <c r="I53" s="516"/>
    </row>
    <row r="54" spans="2:10" ht="264.5" thickBot="1">
      <c r="B54" s="513" t="s">
        <v>1583</v>
      </c>
      <c r="C54" s="517" t="s">
        <v>1589</v>
      </c>
      <c r="D54" s="518" t="s">
        <v>1590</v>
      </c>
      <c r="E54" s="518" t="s">
        <v>1591</v>
      </c>
      <c r="F54" s="518" t="s">
        <v>2659</v>
      </c>
      <c r="G54" s="519"/>
      <c r="H54" s="519"/>
      <c r="I54" s="518"/>
      <c r="J54" s="150"/>
    </row>
    <row r="55" spans="2:10" ht="12.5">
      <c r="C55" s="195"/>
      <c r="D55" s="195"/>
      <c r="E55" s="195"/>
      <c r="F55" s="195"/>
      <c r="G55" s="195"/>
      <c r="H55" s="195"/>
      <c r="I55" s="195"/>
      <c r="J55" s="151"/>
    </row>
    <row r="56" spans="2:10" ht="15" customHeight="1">
      <c r="B56" s="514" t="s">
        <v>1592</v>
      </c>
      <c r="C56" s="324"/>
      <c r="D56" s="324"/>
      <c r="E56" s="82"/>
      <c r="F56" s="82"/>
      <c r="G56" s="82"/>
      <c r="H56" s="82"/>
      <c r="I56" s="82"/>
      <c r="J56" s="307"/>
    </row>
    <row r="57" spans="2:10" ht="14">
      <c r="C57" s="82"/>
      <c r="D57" s="82"/>
      <c r="E57" s="82"/>
      <c r="F57" s="82"/>
      <c r="G57" s="1217" t="s">
        <v>1478</v>
      </c>
      <c r="H57" s="1100"/>
      <c r="I57" s="1218"/>
    </row>
    <row r="58" spans="2:10" ht="12.5" thickBot="1">
      <c r="B58" s="77" t="s">
        <v>1479</v>
      </c>
      <c r="C58" s="1247" t="s">
        <v>1480</v>
      </c>
      <c r="D58" s="1247"/>
      <c r="E58" s="77" t="s">
        <v>1481</v>
      </c>
      <c r="F58" s="77" t="s">
        <v>1482</v>
      </c>
      <c r="G58" s="527" t="s">
        <v>1483</v>
      </c>
      <c r="H58" s="77" t="s">
        <v>1484</v>
      </c>
      <c r="I58" s="528" t="s">
        <v>1485</v>
      </c>
    </row>
    <row r="59" spans="2:10" s="51" customFormat="1" ht="20.25" customHeight="1" thickTop="1">
      <c r="B59" s="458" t="s">
        <v>1593</v>
      </c>
      <c r="C59" s="458"/>
      <c r="D59" s="480"/>
      <c r="E59" s="480"/>
      <c r="F59" s="480"/>
      <c r="G59" s="480"/>
      <c r="H59" s="480"/>
      <c r="I59" s="480"/>
    </row>
    <row r="60" spans="2:10" ht="264">
      <c r="B60" s="512" t="s">
        <v>1583</v>
      </c>
      <c r="C60" s="457" t="s">
        <v>1589</v>
      </c>
      <c r="D60" s="149" t="s">
        <v>1590</v>
      </c>
      <c r="E60" s="149" t="s">
        <v>1591</v>
      </c>
      <c r="F60" s="149" t="s">
        <v>2660</v>
      </c>
      <c r="G60" s="456"/>
      <c r="H60" s="456"/>
      <c r="I60" s="456"/>
    </row>
    <row r="61" spans="2:10" ht="108">
      <c r="B61" s="512" t="s">
        <v>1594</v>
      </c>
      <c r="C61" s="149" t="s">
        <v>1595</v>
      </c>
      <c r="D61" s="149" t="s">
        <v>1596</v>
      </c>
      <c r="E61" s="149" t="s">
        <v>1597</v>
      </c>
      <c r="F61" s="149" t="s">
        <v>2563</v>
      </c>
      <c r="G61" s="456"/>
      <c r="H61" s="456"/>
      <c r="I61" s="456"/>
    </row>
    <row r="62" spans="2:10" ht="192">
      <c r="B62" s="512" t="s">
        <v>1594</v>
      </c>
      <c r="C62" s="149" t="s">
        <v>1598</v>
      </c>
      <c r="D62" s="149" t="s">
        <v>1599</v>
      </c>
      <c r="E62" s="149" t="s">
        <v>1600</v>
      </c>
      <c r="F62" s="149" t="s">
        <v>2564</v>
      </c>
      <c r="G62" s="456"/>
      <c r="H62" s="456"/>
      <c r="I62" s="456"/>
      <c r="J62" s="308"/>
    </row>
    <row r="63" spans="2:10" ht="48.5">
      <c r="B63" s="512" t="s">
        <v>1594</v>
      </c>
      <c r="C63" s="149" t="s">
        <v>1601</v>
      </c>
      <c r="D63" s="149" t="s">
        <v>1602</v>
      </c>
      <c r="E63" s="149" t="s">
        <v>1603</v>
      </c>
      <c r="F63" s="149" t="s">
        <v>2565</v>
      </c>
      <c r="G63" s="456"/>
      <c r="H63" s="456"/>
      <c r="I63" s="456"/>
      <c r="J63" s="299"/>
    </row>
    <row r="64" spans="2:10" ht="84">
      <c r="B64" s="512" t="s">
        <v>1594</v>
      </c>
      <c r="C64" s="149" t="s">
        <v>1604</v>
      </c>
      <c r="D64" s="149" t="s">
        <v>1605</v>
      </c>
      <c r="E64" s="149" t="s">
        <v>1606</v>
      </c>
      <c r="F64" s="149" t="s">
        <v>2566</v>
      </c>
      <c r="G64" s="456"/>
      <c r="H64" s="456"/>
      <c r="I64" s="456"/>
      <c r="J64" s="299"/>
    </row>
    <row r="65" spans="2:10" ht="48.5">
      <c r="B65" s="512" t="s">
        <v>1594</v>
      </c>
      <c r="C65" s="149" t="s">
        <v>1607</v>
      </c>
      <c r="D65" s="149" t="s">
        <v>1608</v>
      </c>
      <c r="E65" s="149" t="s">
        <v>1609</v>
      </c>
      <c r="F65" s="149" t="s">
        <v>2567</v>
      </c>
      <c r="G65" s="456"/>
      <c r="H65" s="456"/>
      <c r="I65" s="456"/>
      <c r="J65" s="308"/>
    </row>
    <row r="66" spans="2:10" ht="72">
      <c r="B66" s="512" t="s">
        <v>1594</v>
      </c>
      <c r="C66" s="149" t="s">
        <v>1610</v>
      </c>
      <c r="D66" s="149" t="s">
        <v>1611</v>
      </c>
      <c r="E66" s="149" t="s">
        <v>1612</v>
      </c>
      <c r="F66" s="149" t="s">
        <v>2568</v>
      </c>
      <c r="G66" s="456"/>
      <c r="H66" s="456"/>
      <c r="I66" s="456"/>
    </row>
    <row r="67" spans="2:10" ht="37">
      <c r="B67" s="512" t="s">
        <v>1594</v>
      </c>
      <c r="C67" s="149" t="s">
        <v>1613</v>
      </c>
      <c r="D67" s="149" t="s">
        <v>1614</v>
      </c>
      <c r="E67" s="149" t="s">
        <v>1615</v>
      </c>
      <c r="F67" s="149" t="s">
        <v>2661</v>
      </c>
      <c r="G67" s="456"/>
      <c r="H67" s="456"/>
      <c r="I67" s="456"/>
    </row>
    <row r="68" spans="2:10" ht="180">
      <c r="B68" s="512" t="s">
        <v>1594</v>
      </c>
      <c r="C68" s="149" t="s">
        <v>1616</v>
      </c>
      <c r="D68" s="149" t="s">
        <v>1617</v>
      </c>
      <c r="E68" s="149" t="s">
        <v>1618</v>
      </c>
      <c r="F68" s="149" t="s">
        <v>2662</v>
      </c>
      <c r="G68" s="149" t="s">
        <v>2663</v>
      </c>
      <c r="H68" s="909" t="s">
        <v>1513</v>
      </c>
      <c r="I68" s="153" t="s">
        <v>2465</v>
      </c>
    </row>
    <row r="69" spans="2:10" ht="376.5" customHeight="1">
      <c r="B69" s="512" t="s">
        <v>1594</v>
      </c>
      <c r="C69" s="149" t="s">
        <v>1619</v>
      </c>
      <c r="D69" s="149" t="s">
        <v>1620</v>
      </c>
      <c r="E69" s="149" t="s">
        <v>1621</v>
      </c>
      <c r="F69" s="149" t="s">
        <v>2569</v>
      </c>
      <c r="G69" s="149"/>
      <c r="H69" s="604"/>
      <c r="I69" s="605"/>
    </row>
    <row r="70" spans="2:10" ht="267" customHeight="1">
      <c r="B70" s="512" t="s">
        <v>1594</v>
      </c>
      <c r="C70" s="179" t="s">
        <v>1622</v>
      </c>
      <c r="D70" s="179" t="s">
        <v>1623</v>
      </c>
      <c r="E70" s="179" t="s">
        <v>1624</v>
      </c>
      <c r="F70" s="149" t="s">
        <v>2570</v>
      </c>
      <c r="G70" s="464"/>
      <c r="H70" s="464"/>
      <c r="I70" s="464"/>
    </row>
    <row r="71" spans="2:10" ht="12">
      <c r="B71" s="477" t="s">
        <v>31</v>
      </c>
      <c r="C71" s="477"/>
      <c r="D71" s="478"/>
      <c r="E71" s="478"/>
      <c r="F71" s="478"/>
      <c r="G71" s="478"/>
      <c r="H71" s="478"/>
      <c r="I71" s="478"/>
    </row>
    <row r="72" spans="2:10" ht="264">
      <c r="B72" s="512" t="s">
        <v>1583</v>
      </c>
      <c r="C72" s="457" t="s">
        <v>1589</v>
      </c>
      <c r="D72" s="149" t="s">
        <v>1590</v>
      </c>
      <c r="E72" s="149" t="s">
        <v>1591</v>
      </c>
      <c r="F72" s="149" t="s">
        <v>2571</v>
      </c>
      <c r="G72" s="149"/>
      <c r="H72" s="149"/>
      <c r="I72" s="149"/>
    </row>
    <row r="73" spans="2:10" ht="147.75" customHeight="1">
      <c r="B73" s="520" t="s">
        <v>1625</v>
      </c>
      <c r="C73" s="457" t="s">
        <v>1626</v>
      </c>
      <c r="D73" s="149" t="s">
        <v>1627</v>
      </c>
      <c r="E73" s="149" t="s">
        <v>1628</v>
      </c>
      <c r="F73" s="149"/>
      <c r="G73" s="149" t="s">
        <v>1629</v>
      </c>
      <c r="H73" s="909" t="s">
        <v>591</v>
      </c>
      <c r="I73" s="153" t="s">
        <v>2460</v>
      </c>
    </row>
    <row r="74" spans="2:10" ht="107.25" customHeight="1">
      <c r="B74" s="520" t="s">
        <v>1630</v>
      </c>
      <c r="C74" s="457" t="s">
        <v>1631</v>
      </c>
      <c r="D74" s="149" t="s">
        <v>1632</v>
      </c>
      <c r="E74" s="149" t="s">
        <v>1633</v>
      </c>
      <c r="F74" s="149"/>
      <c r="G74" s="149" t="s">
        <v>1629</v>
      </c>
      <c r="H74" s="909" t="s">
        <v>1513</v>
      </c>
      <c r="I74" s="153" t="s">
        <v>2338</v>
      </c>
    </row>
    <row r="75" spans="2:10" ht="72">
      <c r="B75" s="520" t="s">
        <v>1634</v>
      </c>
      <c r="C75" s="149" t="s">
        <v>1635</v>
      </c>
      <c r="D75" s="149" t="s">
        <v>1636</v>
      </c>
      <c r="E75" s="149" t="s">
        <v>1637</v>
      </c>
      <c r="F75" s="149" t="s">
        <v>2572</v>
      </c>
      <c r="G75" s="149" t="s">
        <v>2664</v>
      </c>
      <c r="H75" s="909" t="s">
        <v>1513</v>
      </c>
      <c r="I75" s="153" t="s">
        <v>2371</v>
      </c>
    </row>
    <row r="76" spans="2:10" ht="132">
      <c r="B76" s="520" t="s">
        <v>1634</v>
      </c>
      <c r="C76" s="149" t="s">
        <v>1638</v>
      </c>
      <c r="D76" s="149" t="s">
        <v>1639</v>
      </c>
      <c r="E76" s="149" t="s">
        <v>1640</v>
      </c>
      <c r="F76" s="149" t="s">
        <v>2112</v>
      </c>
      <c r="G76" s="149"/>
      <c r="H76" s="149"/>
      <c r="I76" s="149"/>
    </row>
    <row r="77" spans="2:10" ht="132">
      <c r="B77" s="520" t="s">
        <v>1634</v>
      </c>
      <c r="C77" s="149" t="s">
        <v>1641</v>
      </c>
      <c r="D77" s="149" t="s">
        <v>1642</v>
      </c>
      <c r="E77" s="149" t="s">
        <v>1643</v>
      </c>
      <c r="F77" s="149" t="s">
        <v>2113</v>
      </c>
      <c r="G77" s="149"/>
      <c r="H77" s="149"/>
      <c r="I77" s="149"/>
    </row>
    <row r="78" spans="2:10" ht="72">
      <c r="B78" s="521" t="s">
        <v>1645</v>
      </c>
      <c r="C78" s="149" t="s">
        <v>1646</v>
      </c>
      <c r="D78" s="149" t="s">
        <v>1647</v>
      </c>
      <c r="E78" s="149" t="s">
        <v>1648</v>
      </c>
      <c r="F78" s="149" t="s">
        <v>2114</v>
      </c>
      <c r="G78" s="149"/>
      <c r="H78" s="149"/>
      <c r="I78" s="149"/>
    </row>
    <row r="79" spans="2:10" ht="108">
      <c r="B79" s="521" t="s">
        <v>1649</v>
      </c>
      <c r="C79" s="149" t="s">
        <v>1650</v>
      </c>
      <c r="D79" s="149" t="s">
        <v>1651</v>
      </c>
      <c r="E79" s="149" t="s">
        <v>1652</v>
      </c>
      <c r="F79" s="149"/>
      <c r="G79" s="149" t="s">
        <v>1629</v>
      </c>
      <c r="H79" s="909" t="s">
        <v>1513</v>
      </c>
      <c r="I79" s="153" t="s">
        <v>2339</v>
      </c>
    </row>
    <row r="80" spans="2:10" ht="120">
      <c r="B80" s="521" t="s">
        <v>1649</v>
      </c>
      <c r="C80" s="149" t="s">
        <v>1653</v>
      </c>
      <c r="D80" s="149" t="s">
        <v>1654</v>
      </c>
      <c r="E80" s="149" t="s">
        <v>1655</v>
      </c>
      <c r="F80" s="149" t="s">
        <v>2573</v>
      </c>
      <c r="G80" s="149" t="s">
        <v>2665</v>
      </c>
      <c r="H80" s="909" t="s">
        <v>1513</v>
      </c>
      <c r="I80" s="153" t="s">
        <v>2340</v>
      </c>
    </row>
    <row r="81" spans="2:9" ht="24">
      <c r="B81" s="521" t="s">
        <v>1649</v>
      </c>
      <c r="C81" s="149" t="s">
        <v>1656</v>
      </c>
      <c r="D81" s="149" t="s">
        <v>1657</v>
      </c>
      <c r="E81" s="149" t="s">
        <v>1658</v>
      </c>
      <c r="F81" s="149" t="s">
        <v>1644</v>
      </c>
      <c r="G81" s="149"/>
      <c r="H81" s="149"/>
      <c r="I81" s="149"/>
    </row>
    <row r="82" spans="2:9" ht="108">
      <c r="B82" s="521" t="s">
        <v>1659</v>
      </c>
      <c r="C82" s="149" t="s">
        <v>1660</v>
      </c>
      <c r="D82" s="149" t="s">
        <v>1661</v>
      </c>
      <c r="E82" s="149" t="s">
        <v>1662</v>
      </c>
      <c r="F82" s="149" t="s">
        <v>2574</v>
      </c>
      <c r="G82" s="149"/>
      <c r="H82" s="149"/>
      <c r="I82" s="149"/>
    </row>
    <row r="83" spans="2:9" ht="48">
      <c r="B83" s="521" t="s">
        <v>1659</v>
      </c>
      <c r="C83" s="149" t="s">
        <v>1663</v>
      </c>
      <c r="D83" s="149" t="s">
        <v>1664</v>
      </c>
      <c r="E83" s="149" t="s">
        <v>1665</v>
      </c>
      <c r="F83" s="149" t="s">
        <v>2115</v>
      </c>
      <c r="G83" s="149"/>
      <c r="H83" s="149"/>
      <c r="I83" s="149"/>
    </row>
    <row r="84" spans="2:9" ht="144">
      <c r="B84" s="521" t="s">
        <v>1666</v>
      </c>
      <c r="C84" s="149" t="s">
        <v>1667</v>
      </c>
      <c r="D84" s="149" t="s">
        <v>1668</v>
      </c>
      <c r="E84" s="149" t="s">
        <v>1669</v>
      </c>
      <c r="F84" s="149"/>
      <c r="G84" s="149" t="s">
        <v>1629</v>
      </c>
      <c r="H84" s="909" t="s">
        <v>1539</v>
      </c>
      <c r="I84" s="153" t="s">
        <v>2666</v>
      </c>
    </row>
    <row r="85" spans="2:9" ht="72">
      <c r="B85" s="521" t="s">
        <v>1670</v>
      </c>
      <c r="C85" s="476" t="s">
        <v>1671</v>
      </c>
      <c r="D85" s="476" t="s">
        <v>1672</v>
      </c>
      <c r="E85" s="476" t="s">
        <v>1673</v>
      </c>
      <c r="F85" s="476" t="s">
        <v>2667</v>
      </c>
      <c r="G85" s="476"/>
      <c r="H85" s="476"/>
      <c r="I85" s="476"/>
    </row>
    <row r="86" spans="2:9" ht="12">
      <c r="B86" s="477" t="s">
        <v>33</v>
      </c>
      <c r="C86" s="477"/>
      <c r="D86" s="478"/>
      <c r="E86" s="478"/>
      <c r="F86" s="478"/>
      <c r="G86" s="478"/>
      <c r="H86" s="478"/>
      <c r="I86" s="478"/>
    </row>
    <row r="87" spans="2:9" ht="264">
      <c r="B87" s="520" t="s">
        <v>1583</v>
      </c>
      <c r="C87" s="457" t="s">
        <v>1589</v>
      </c>
      <c r="D87" s="149" t="s">
        <v>1590</v>
      </c>
      <c r="E87" s="149" t="s">
        <v>1591</v>
      </c>
      <c r="F87" s="149" t="s">
        <v>2575</v>
      </c>
      <c r="G87" s="149"/>
      <c r="H87" s="149"/>
      <c r="I87" s="149"/>
    </row>
    <row r="88" spans="2:9" ht="167.25" customHeight="1">
      <c r="B88" s="520" t="s">
        <v>1675</v>
      </c>
      <c r="C88" s="457" t="s">
        <v>1676</v>
      </c>
      <c r="D88" s="149" t="s">
        <v>1677</v>
      </c>
      <c r="E88" s="149" t="s">
        <v>1678</v>
      </c>
      <c r="F88" s="149"/>
      <c r="G88" s="149" t="s">
        <v>1629</v>
      </c>
      <c r="H88" s="909" t="s">
        <v>1513</v>
      </c>
      <c r="I88" s="153" t="s">
        <v>2341</v>
      </c>
    </row>
    <row r="89" spans="2:9" ht="132">
      <c r="B89" s="520" t="s">
        <v>1679</v>
      </c>
      <c r="C89" s="149" t="s">
        <v>1680</v>
      </c>
      <c r="D89" s="149" t="s">
        <v>1681</v>
      </c>
      <c r="E89" s="149" t="s">
        <v>1682</v>
      </c>
      <c r="F89" s="149" t="s">
        <v>2576</v>
      </c>
      <c r="G89" s="149"/>
      <c r="H89" s="149"/>
      <c r="I89" s="149"/>
    </row>
    <row r="90" spans="2:9" ht="132">
      <c r="B90" s="520" t="s">
        <v>1679</v>
      </c>
      <c r="C90" s="149" t="s">
        <v>1684</v>
      </c>
      <c r="D90" s="149" t="s">
        <v>1685</v>
      </c>
      <c r="E90" s="149" t="s">
        <v>1686</v>
      </c>
      <c r="F90" s="149"/>
      <c r="G90" s="149" t="s">
        <v>1629</v>
      </c>
      <c r="H90" s="909" t="s">
        <v>1513</v>
      </c>
      <c r="I90" s="153" t="s">
        <v>2342</v>
      </c>
    </row>
    <row r="91" spans="2:9" ht="72.75" customHeight="1">
      <c r="B91" s="521" t="s">
        <v>1670</v>
      </c>
      <c r="C91" s="149" t="s">
        <v>1687</v>
      </c>
      <c r="D91" s="149" t="s">
        <v>1688</v>
      </c>
      <c r="E91" s="149" t="s">
        <v>1689</v>
      </c>
      <c r="F91" s="149" t="s">
        <v>1683</v>
      </c>
      <c r="G91" s="149"/>
      <c r="H91" s="149"/>
      <c r="I91" s="149"/>
    </row>
    <row r="92" spans="2:9" ht="60">
      <c r="B92" s="910" t="s">
        <v>1670</v>
      </c>
      <c r="C92" s="149" t="s">
        <v>1690</v>
      </c>
      <c r="D92" s="149" t="s">
        <v>1691</v>
      </c>
      <c r="E92" s="149" t="s">
        <v>1692</v>
      </c>
      <c r="F92" s="149" t="s">
        <v>2668</v>
      </c>
      <c r="G92" s="149"/>
      <c r="H92" s="149"/>
      <c r="I92" s="149"/>
    </row>
    <row r="93" spans="2:9" ht="48">
      <c r="B93" s="521" t="s">
        <v>1670</v>
      </c>
      <c r="C93" s="149" t="s">
        <v>1693</v>
      </c>
      <c r="D93" s="149" t="s">
        <v>1694</v>
      </c>
      <c r="E93" s="149" t="s">
        <v>1695</v>
      </c>
      <c r="F93" s="149" t="s">
        <v>2116</v>
      </c>
      <c r="G93" s="149"/>
      <c r="H93" s="149"/>
      <c r="I93" s="149"/>
    </row>
    <row r="94" spans="2:9" ht="84" customHeight="1">
      <c r="B94" s="521" t="s">
        <v>1670</v>
      </c>
      <c r="C94" s="149" t="s">
        <v>1696</v>
      </c>
      <c r="D94" s="149" t="s">
        <v>1697</v>
      </c>
      <c r="E94" s="149" t="s">
        <v>1698</v>
      </c>
      <c r="F94" s="149" t="s">
        <v>2117</v>
      </c>
      <c r="G94" s="149"/>
      <c r="H94" s="149"/>
      <c r="I94" s="149"/>
    </row>
    <row r="95" spans="2:9" ht="134.25" customHeight="1">
      <c r="B95" s="521" t="s">
        <v>1670</v>
      </c>
      <c r="C95" s="149" t="s">
        <v>1699</v>
      </c>
      <c r="D95" s="149" t="s">
        <v>1700</v>
      </c>
      <c r="E95" s="149" t="s">
        <v>1701</v>
      </c>
      <c r="F95" s="149" t="s">
        <v>2118</v>
      </c>
      <c r="G95" s="149"/>
      <c r="H95" s="149"/>
      <c r="I95" s="149"/>
    </row>
    <row r="96" spans="2:9" ht="24">
      <c r="B96" s="1245" t="s">
        <v>1702</v>
      </c>
      <c r="C96" s="1245"/>
      <c r="D96" s="153" t="s">
        <v>1703</v>
      </c>
      <c r="E96" s="149" t="s">
        <v>1704</v>
      </c>
      <c r="F96" s="149" t="s">
        <v>1683</v>
      </c>
      <c r="G96" s="149"/>
      <c r="H96" s="149"/>
      <c r="I96" s="149"/>
    </row>
    <row r="97" spans="2:9" ht="24">
      <c r="B97" s="1246" t="s">
        <v>1702</v>
      </c>
      <c r="C97" s="1246"/>
      <c r="D97" s="176" t="s">
        <v>1705</v>
      </c>
      <c r="E97" s="179" t="s">
        <v>1706</v>
      </c>
      <c r="F97" s="1014" t="s">
        <v>2119</v>
      </c>
      <c r="G97" s="179"/>
      <c r="H97" s="179"/>
      <c r="I97" s="179"/>
    </row>
    <row r="98" spans="2:9" s="51" customFormat="1" ht="16.5" customHeight="1">
      <c r="B98" s="458" t="s">
        <v>34</v>
      </c>
      <c r="C98" s="458"/>
      <c r="D98" s="480"/>
      <c r="E98" s="474"/>
      <c r="F98" s="474"/>
      <c r="G98" s="474"/>
      <c r="H98" s="474"/>
      <c r="I98" s="474"/>
    </row>
    <row r="99" spans="2:9" ht="264">
      <c r="B99" s="520" t="s">
        <v>1583</v>
      </c>
      <c r="C99" s="457" t="s">
        <v>1589</v>
      </c>
      <c r="D99" s="149" t="s">
        <v>1590</v>
      </c>
      <c r="E99" s="149" t="s">
        <v>1591</v>
      </c>
      <c r="F99" s="149" t="s">
        <v>2577</v>
      </c>
      <c r="G99" s="149"/>
      <c r="H99" s="149"/>
      <c r="I99" s="149"/>
    </row>
    <row r="100" spans="2:9" ht="120">
      <c r="B100" s="520" t="s">
        <v>1625</v>
      </c>
      <c r="C100" s="149" t="s">
        <v>1707</v>
      </c>
      <c r="D100" s="149" t="s">
        <v>1708</v>
      </c>
      <c r="E100" s="149" t="s">
        <v>1709</v>
      </c>
      <c r="F100" s="149" t="s">
        <v>2578</v>
      </c>
      <c r="G100" s="149"/>
      <c r="H100" s="149"/>
      <c r="I100" s="149"/>
    </row>
    <row r="101" spans="2:9" ht="60">
      <c r="B101" s="520" t="s">
        <v>1710</v>
      </c>
      <c r="C101" s="179" t="s">
        <v>1711</v>
      </c>
      <c r="D101" s="179" t="s">
        <v>1712</v>
      </c>
      <c r="E101" s="179" t="s">
        <v>1713</v>
      </c>
      <c r="F101" s="1014" t="s">
        <v>2579</v>
      </c>
      <c r="G101" s="179"/>
      <c r="H101" s="179"/>
      <c r="I101" s="179"/>
    </row>
    <row r="102" spans="2:9" s="51" customFormat="1" ht="16.5" customHeight="1">
      <c r="B102" s="479" t="s">
        <v>36</v>
      </c>
      <c r="C102" s="479"/>
      <c r="D102" s="474"/>
      <c r="E102" s="474"/>
      <c r="F102" s="474"/>
      <c r="G102" s="474"/>
      <c r="H102" s="474"/>
      <c r="I102" s="474"/>
    </row>
    <row r="103" spans="2:9" ht="264">
      <c r="B103" s="520" t="s">
        <v>1583</v>
      </c>
      <c r="C103" s="457" t="s">
        <v>1589</v>
      </c>
      <c r="D103" s="149" t="s">
        <v>1590</v>
      </c>
      <c r="E103" s="149" t="s">
        <v>1591</v>
      </c>
      <c r="F103" s="149" t="s">
        <v>2580</v>
      </c>
      <c r="G103" s="149"/>
      <c r="H103" s="149"/>
      <c r="I103" s="149"/>
    </row>
    <row r="104" spans="2:9" ht="96">
      <c r="B104" s="520" t="s">
        <v>1714</v>
      </c>
      <c r="C104" s="915" t="s">
        <v>1715</v>
      </c>
      <c r="D104" s="149" t="s">
        <v>1716</v>
      </c>
      <c r="E104" s="149" t="s">
        <v>1717</v>
      </c>
      <c r="F104" s="149"/>
      <c r="G104" s="149" t="s">
        <v>1629</v>
      </c>
      <c r="H104" s="909" t="s">
        <v>1513</v>
      </c>
      <c r="I104" s="153" t="s">
        <v>2130</v>
      </c>
    </row>
    <row r="105" spans="2:9" ht="192">
      <c r="B105" s="520" t="s">
        <v>1714</v>
      </c>
      <c r="C105" s="915" t="s">
        <v>1718</v>
      </c>
      <c r="D105" s="149" t="s">
        <v>1719</v>
      </c>
      <c r="E105" s="149" t="s">
        <v>2129</v>
      </c>
      <c r="F105" s="149"/>
      <c r="G105" s="149" t="s">
        <v>1629</v>
      </c>
      <c r="H105" s="909" t="s">
        <v>1513</v>
      </c>
      <c r="I105" s="153" t="s">
        <v>2461</v>
      </c>
    </row>
    <row r="106" spans="2:9" ht="108">
      <c r="B106" s="520" t="s">
        <v>1714</v>
      </c>
      <c r="C106" s="457" t="s">
        <v>1720</v>
      </c>
      <c r="D106" s="149" t="s">
        <v>1721</v>
      </c>
      <c r="E106" s="149" t="s">
        <v>1722</v>
      </c>
      <c r="F106" s="149"/>
      <c r="G106" s="149" t="s">
        <v>1629</v>
      </c>
      <c r="H106" s="909" t="s">
        <v>1539</v>
      </c>
      <c r="I106" s="153" t="s">
        <v>2462</v>
      </c>
    </row>
    <row r="107" spans="2:9" ht="60">
      <c r="B107" s="520" t="s">
        <v>1723</v>
      </c>
      <c r="C107" s="149" t="s">
        <v>1724</v>
      </c>
      <c r="D107" s="149" t="s">
        <v>1725</v>
      </c>
      <c r="E107" s="149" t="s">
        <v>1726</v>
      </c>
      <c r="F107" s="149" t="s">
        <v>2581</v>
      </c>
      <c r="G107" s="149"/>
      <c r="H107" s="149"/>
      <c r="I107" s="149"/>
    </row>
    <row r="108" spans="2:9" ht="48">
      <c r="B108" s="520" t="s">
        <v>1727</v>
      </c>
      <c r="C108" s="179" t="s">
        <v>1728</v>
      </c>
      <c r="D108" s="179" t="s">
        <v>1729</v>
      </c>
      <c r="E108" s="179" t="s">
        <v>1730</v>
      </c>
      <c r="F108" s="1014" t="s">
        <v>2582</v>
      </c>
      <c r="G108" s="179"/>
      <c r="H108" s="179"/>
      <c r="I108" s="179"/>
    </row>
    <row r="109" spans="2:9" s="51" customFormat="1" ht="18.75" customHeight="1">
      <c r="B109" s="479" t="s">
        <v>1731</v>
      </c>
      <c r="C109" s="479"/>
      <c r="D109" s="474"/>
      <c r="E109" s="474"/>
      <c r="F109" s="474"/>
      <c r="G109" s="474"/>
      <c r="H109" s="474"/>
      <c r="I109" s="474"/>
    </row>
    <row r="110" spans="2:9" ht="264">
      <c r="B110" s="520" t="s">
        <v>1583</v>
      </c>
      <c r="C110" s="457" t="s">
        <v>1589</v>
      </c>
      <c r="D110" s="149" t="s">
        <v>1590</v>
      </c>
      <c r="E110" s="149" t="s">
        <v>1591</v>
      </c>
      <c r="F110" s="149" t="s">
        <v>2583</v>
      </c>
      <c r="G110" s="149"/>
      <c r="H110" s="149"/>
      <c r="I110" s="149"/>
    </row>
    <row r="111" spans="2:9" ht="168">
      <c r="B111" s="520" t="s">
        <v>1732</v>
      </c>
      <c r="C111" s="457" t="s">
        <v>1733</v>
      </c>
      <c r="D111" s="149" t="s">
        <v>1734</v>
      </c>
      <c r="E111" s="149" t="s">
        <v>1735</v>
      </c>
      <c r="F111" s="149"/>
      <c r="G111" s="149" t="s">
        <v>1629</v>
      </c>
      <c r="H111" s="909" t="s">
        <v>1513</v>
      </c>
      <c r="I111" s="153" t="s">
        <v>2343</v>
      </c>
    </row>
    <row r="112" spans="2:9" ht="120">
      <c r="B112" s="521" t="s">
        <v>1736</v>
      </c>
      <c r="C112" s="457" t="s">
        <v>1737</v>
      </c>
      <c r="D112" s="149" t="s">
        <v>1738</v>
      </c>
      <c r="E112" s="149" t="s">
        <v>1739</v>
      </c>
      <c r="F112" s="149" t="s">
        <v>2584</v>
      </c>
      <c r="G112" s="149" t="s">
        <v>2132</v>
      </c>
      <c r="H112" s="909" t="s">
        <v>1513</v>
      </c>
      <c r="I112" s="153" t="s">
        <v>2344</v>
      </c>
    </row>
    <row r="113" spans="2:9" ht="120">
      <c r="B113" s="521" t="s">
        <v>1740</v>
      </c>
      <c r="C113" s="457" t="s">
        <v>1741</v>
      </c>
      <c r="D113" s="149" t="s">
        <v>1742</v>
      </c>
      <c r="E113" s="149" t="s">
        <v>1743</v>
      </c>
      <c r="F113" s="149" t="s">
        <v>2585</v>
      </c>
      <c r="G113" s="149" t="s">
        <v>2133</v>
      </c>
      <c r="H113" s="909" t="s">
        <v>1513</v>
      </c>
      <c r="I113" s="153" t="s">
        <v>2345</v>
      </c>
    </row>
    <row r="114" spans="2:9" ht="48">
      <c r="B114" s="521" t="s">
        <v>1744</v>
      </c>
      <c r="C114" s="149" t="s">
        <v>1745</v>
      </c>
      <c r="D114" s="149" t="s">
        <v>1746</v>
      </c>
      <c r="E114" s="149" t="s">
        <v>2134</v>
      </c>
      <c r="F114" s="149" t="s">
        <v>2135</v>
      </c>
      <c r="G114" s="149"/>
      <c r="H114" s="604"/>
      <c r="I114" s="605"/>
    </row>
    <row r="115" spans="2:9" ht="24">
      <c r="B115" s="521" t="s">
        <v>1747</v>
      </c>
      <c r="C115" s="149" t="s">
        <v>1748</v>
      </c>
      <c r="D115" s="149" t="s">
        <v>1749</v>
      </c>
      <c r="E115" s="149" t="s">
        <v>1750</v>
      </c>
      <c r="F115" s="149" t="s">
        <v>2136</v>
      </c>
      <c r="G115" s="149"/>
      <c r="H115" s="604"/>
      <c r="I115" s="605"/>
    </row>
    <row r="116" spans="2:9" ht="84">
      <c r="B116" s="521" t="s">
        <v>1747</v>
      </c>
      <c r="C116" s="179" t="s">
        <v>1751</v>
      </c>
      <c r="D116" s="179" t="s">
        <v>501</v>
      </c>
      <c r="E116" s="179" t="s">
        <v>1752</v>
      </c>
      <c r="F116" s="1014" t="s">
        <v>1753</v>
      </c>
      <c r="G116" s="149" t="s">
        <v>2670</v>
      </c>
      <c r="H116" s="909" t="s">
        <v>1513</v>
      </c>
      <c r="I116" s="153" t="s">
        <v>2346</v>
      </c>
    </row>
    <row r="117" spans="2:9" ht="81.75" customHeight="1">
      <c r="B117" s="521" t="s">
        <v>1747</v>
      </c>
      <c r="C117" s="176" t="s">
        <v>1754</v>
      </c>
      <c r="D117" s="176" t="s">
        <v>1755</v>
      </c>
      <c r="E117" s="176" t="s">
        <v>1756</v>
      </c>
      <c r="F117" s="964"/>
      <c r="G117" s="176" t="s">
        <v>1629</v>
      </c>
      <c r="H117" s="909" t="s">
        <v>1513</v>
      </c>
      <c r="I117" s="153" t="s">
        <v>2347</v>
      </c>
    </row>
    <row r="118" spans="2:9" s="51" customFormat="1" ht="18" customHeight="1">
      <c r="B118" s="458" t="s">
        <v>1757</v>
      </c>
      <c r="C118" s="458"/>
      <c r="D118" s="480"/>
      <c r="E118" s="480"/>
      <c r="F118" s="480"/>
      <c r="G118" s="480"/>
      <c r="H118" s="480"/>
      <c r="I118" s="480"/>
    </row>
    <row r="119" spans="2:9" ht="264">
      <c r="B119" s="520" t="s">
        <v>1583</v>
      </c>
      <c r="C119" s="457" t="s">
        <v>1589</v>
      </c>
      <c r="D119" s="149" t="s">
        <v>1590</v>
      </c>
      <c r="E119" s="149" t="s">
        <v>1591</v>
      </c>
      <c r="F119" s="149" t="s">
        <v>2500</v>
      </c>
      <c r="G119" s="149"/>
      <c r="H119" s="149"/>
      <c r="I119" s="149"/>
    </row>
    <row r="120" spans="2:9" ht="72">
      <c r="B120" s="521" t="s">
        <v>1758</v>
      </c>
      <c r="C120" s="176" t="s">
        <v>1759</v>
      </c>
      <c r="D120" s="176" t="s">
        <v>1760</v>
      </c>
      <c r="E120" s="455" t="s">
        <v>1761</v>
      </c>
      <c r="F120" s="149" t="s">
        <v>2466</v>
      </c>
      <c r="G120" s="149"/>
      <c r="H120" s="149"/>
      <c r="I120" s="149"/>
    </row>
    <row r="121" spans="2:9" ht="48">
      <c r="B121" s="521" t="s">
        <v>1763</v>
      </c>
      <c r="C121" s="455" t="s">
        <v>1764</v>
      </c>
      <c r="D121" s="455" t="s">
        <v>1765</v>
      </c>
      <c r="E121" s="455" t="s">
        <v>1766</v>
      </c>
      <c r="F121" s="149"/>
      <c r="G121" s="176" t="s">
        <v>1629</v>
      </c>
      <c r="H121" s="909" t="s">
        <v>1513</v>
      </c>
      <c r="I121" s="153" t="s">
        <v>2348</v>
      </c>
    </row>
    <row r="122" spans="2:9" ht="142.5" customHeight="1">
      <c r="B122" s="521" t="s">
        <v>1763</v>
      </c>
      <c r="C122" s="455" t="s">
        <v>1767</v>
      </c>
      <c r="D122" s="455" t="s">
        <v>1768</v>
      </c>
      <c r="E122" s="455" t="s">
        <v>1769</v>
      </c>
      <c r="F122" s="149"/>
      <c r="G122" s="176" t="s">
        <v>1629</v>
      </c>
      <c r="H122" s="909" t="s">
        <v>1513</v>
      </c>
      <c r="I122" s="153" t="s">
        <v>2671</v>
      </c>
    </row>
    <row r="123" spans="2:9" ht="36">
      <c r="B123" s="521" t="s">
        <v>1770</v>
      </c>
      <c r="C123" s="149" t="s">
        <v>1771</v>
      </c>
      <c r="D123" s="149" t="s">
        <v>1772</v>
      </c>
      <c r="E123" s="149" t="s">
        <v>1773</v>
      </c>
      <c r="F123" s="149" t="s">
        <v>1774</v>
      </c>
      <c r="G123" s="149"/>
      <c r="H123" s="149"/>
      <c r="I123" s="149"/>
    </row>
    <row r="124" spans="2:9" ht="143.5" customHeight="1">
      <c r="B124" s="521" t="s">
        <v>1770</v>
      </c>
      <c r="C124" s="149" t="s">
        <v>1775</v>
      </c>
      <c r="D124" s="149" t="s">
        <v>1776</v>
      </c>
      <c r="E124" s="149" t="s">
        <v>1777</v>
      </c>
      <c r="F124" s="149" t="s">
        <v>2586</v>
      </c>
      <c r="G124" s="149"/>
      <c r="H124" s="149"/>
      <c r="I124" s="149"/>
    </row>
    <row r="125" spans="2:9" ht="12">
      <c r="B125" s="1245" t="s">
        <v>1778</v>
      </c>
      <c r="C125" s="1245"/>
      <c r="D125" s="149" t="s">
        <v>1779</v>
      </c>
      <c r="E125" s="149" t="s">
        <v>1780</v>
      </c>
      <c r="F125" s="149" t="s">
        <v>1762</v>
      </c>
      <c r="G125" s="149"/>
      <c r="H125" s="149"/>
      <c r="I125" s="149"/>
    </row>
    <row r="126" spans="2:9" ht="12">
      <c r="B126" s="1245" t="s">
        <v>1778</v>
      </c>
      <c r="C126" s="1245"/>
      <c r="D126" s="149" t="s">
        <v>1781</v>
      </c>
      <c r="E126" s="149" t="s">
        <v>1782</v>
      </c>
      <c r="F126" s="149" t="s">
        <v>1762</v>
      </c>
      <c r="G126" s="149"/>
      <c r="H126" s="149"/>
      <c r="I126" s="149"/>
    </row>
    <row r="127" spans="2:9" ht="12">
      <c r="B127" s="1245" t="s">
        <v>1778</v>
      </c>
      <c r="C127" s="1245"/>
      <c r="D127" s="149" t="s">
        <v>530</v>
      </c>
      <c r="E127" s="149" t="s">
        <v>1783</v>
      </c>
      <c r="F127" s="149" t="s">
        <v>1762</v>
      </c>
      <c r="G127" s="149"/>
      <c r="H127" s="149"/>
      <c r="I127" s="149"/>
    </row>
    <row r="128" spans="2:9" ht="12">
      <c r="B128" s="1245" t="s">
        <v>1778</v>
      </c>
      <c r="C128" s="1245"/>
      <c r="D128" s="149" t="s">
        <v>1784</v>
      </c>
      <c r="E128" s="149" t="s">
        <v>1785</v>
      </c>
      <c r="F128" s="149" t="s">
        <v>1762</v>
      </c>
      <c r="G128" s="149"/>
      <c r="H128" s="149"/>
      <c r="I128" s="149"/>
    </row>
    <row r="129" spans="2:10" ht="24">
      <c r="B129" s="1245" t="s">
        <v>1778</v>
      </c>
      <c r="C129" s="1245"/>
      <c r="D129" s="476" t="s">
        <v>1786</v>
      </c>
      <c r="E129" s="476" t="s">
        <v>1787</v>
      </c>
      <c r="F129" s="476" t="s">
        <v>1762</v>
      </c>
      <c r="G129" s="476"/>
      <c r="H129" s="476"/>
      <c r="I129" s="476"/>
    </row>
    <row r="130" spans="2:10" s="51" customFormat="1" ht="19.5" customHeight="1">
      <c r="B130" s="479" t="s">
        <v>46</v>
      </c>
      <c r="C130" s="479"/>
      <c r="D130" s="474"/>
      <c r="E130" s="474"/>
      <c r="F130" s="474"/>
      <c r="G130" s="474"/>
      <c r="H130" s="474"/>
      <c r="I130" s="474"/>
    </row>
    <row r="131" spans="2:10" ht="288" customHeight="1">
      <c r="B131" s="520" t="s">
        <v>1583</v>
      </c>
      <c r="C131" s="457" t="s">
        <v>1589</v>
      </c>
      <c r="D131" s="149" t="s">
        <v>1590</v>
      </c>
      <c r="E131" s="149" t="s">
        <v>1591</v>
      </c>
      <c r="F131" s="113" t="s">
        <v>2672</v>
      </c>
      <c r="G131" s="113"/>
      <c r="H131" s="113"/>
      <c r="I131" s="113"/>
    </row>
    <row r="132" spans="2:10" ht="172.5" customHeight="1">
      <c r="B132" s="521" t="s">
        <v>1788</v>
      </c>
      <c r="C132" s="149" t="s">
        <v>1789</v>
      </c>
      <c r="D132" s="149" t="s">
        <v>1790</v>
      </c>
      <c r="E132" s="149" t="s">
        <v>1791</v>
      </c>
      <c r="F132" s="113" t="s">
        <v>2673</v>
      </c>
      <c r="G132" s="113"/>
      <c r="H132" s="113"/>
      <c r="I132" s="113"/>
      <c r="J132" s="62"/>
    </row>
    <row r="133" spans="2:10" ht="84">
      <c r="B133" s="521" t="s">
        <v>1788</v>
      </c>
      <c r="C133" s="149" t="s">
        <v>1792</v>
      </c>
      <c r="D133" s="149" t="s">
        <v>1793</v>
      </c>
      <c r="E133" s="149" t="s">
        <v>2154</v>
      </c>
      <c r="F133" s="113" t="s">
        <v>2587</v>
      </c>
      <c r="G133" s="176"/>
      <c r="H133" s="604"/>
      <c r="I133" s="605"/>
      <c r="J133" s="62"/>
    </row>
    <row r="134" spans="2:10" ht="297.75" customHeight="1">
      <c r="B134" s="521" t="s">
        <v>1788</v>
      </c>
      <c r="C134" s="149" t="s">
        <v>1794</v>
      </c>
      <c r="D134" s="149" t="s">
        <v>1795</v>
      </c>
      <c r="E134" s="149" t="s">
        <v>1796</v>
      </c>
      <c r="F134" s="113" t="s">
        <v>2155</v>
      </c>
      <c r="G134" s="113"/>
      <c r="H134" s="113"/>
      <c r="I134" s="113"/>
      <c r="J134" s="62"/>
    </row>
    <row r="135" spans="2:10" ht="313" customHeight="1">
      <c r="B135" s="521" t="s">
        <v>1788</v>
      </c>
      <c r="C135" s="149" t="s">
        <v>1798</v>
      </c>
      <c r="D135" s="149" t="s">
        <v>1799</v>
      </c>
      <c r="E135" s="149" t="s">
        <v>1800</v>
      </c>
      <c r="F135" s="113" t="s">
        <v>2588</v>
      </c>
      <c r="G135" s="113"/>
      <c r="H135" s="113"/>
      <c r="I135" s="113"/>
      <c r="J135" s="62"/>
    </row>
    <row r="136" spans="2:10" ht="134.5" customHeight="1">
      <c r="B136" s="521" t="s">
        <v>1788</v>
      </c>
      <c r="C136" s="149" t="s">
        <v>1801</v>
      </c>
      <c r="D136" s="149" t="s">
        <v>1802</v>
      </c>
      <c r="E136" s="149" t="s">
        <v>1803</v>
      </c>
      <c r="F136" s="113" t="s">
        <v>2392</v>
      </c>
      <c r="G136" s="113"/>
      <c r="H136" s="113"/>
      <c r="I136" s="113"/>
      <c r="J136" s="62"/>
    </row>
    <row r="137" spans="2:10" s="51" customFormat="1" ht="17.25" customHeight="1">
      <c r="B137" s="458" t="s">
        <v>1804</v>
      </c>
      <c r="C137" s="458"/>
      <c r="D137" s="480"/>
      <c r="E137" s="480"/>
      <c r="F137" s="480"/>
      <c r="G137" s="480"/>
      <c r="H137" s="480"/>
      <c r="I137" s="480"/>
    </row>
    <row r="138" spans="2:10" ht="282" customHeight="1">
      <c r="B138" s="520" t="s">
        <v>1583</v>
      </c>
      <c r="C138" s="457" t="s">
        <v>1589</v>
      </c>
      <c r="D138" s="149" t="s">
        <v>1590</v>
      </c>
      <c r="E138" s="149" t="s">
        <v>1591</v>
      </c>
      <c r="F138" s="113" t="s">
        <v>2589</v>
      </c>
      <c r="G138" s="113"/>
      <c r="H138" s="113"/>
      <c r="I138" s="113"/>
    </row>
    <row r="139" spans="2:10" ht="164.15" customHeight="1">
      <c r="B139" s="521" t="s">
        <v>1805</v>
      </c>
      <c r="C139" s="149" t="s">
        <v>1806</v>
      </c>
      <c r="D139" s="149" t="s">
        <v>1807</v>
      </c>
      <c r="E139" s="149" t="s">
        <v>1808</v>
      </c>
      <c r="F139" s="149" t="s">
        <v>2156</v>
      </c>
      <c r="G139" s="149" t="s">
        <v>2674</v>
      </c>
      <c r="H139" s="149" t="s">
        <v>1513</v>
      </c>
      <c r="I139" s="607" t="s">
        <v>2677</v>
      </c>
    </row>
    <row r="140" spans="2:10" ht="192" customHeight="1">
      <c r="B140" s="521" t="s">
        <v>1805</v>
      </c>
      <c r="C140" s="149" t="s">
        <v>1809</v>
      </c>
      <c r="D140" s="149" t="s">
        <v>1810</v>
      </c>
      <c r="E140" s="149" t="s">
        <v>1811</v>
      </c>
      <c r="F140" s="149" t="s">
        <v>2590</v>
      </c>
      <c r="G140" s="461"/>
      <c r="H140" s="461"/>
      <c r="I140" s="461"/>
    </row>
    <row r="141" spans="2:10" ht="124" customHeight="1">
      <c r="B141" s="521" t="s">
        <v>1805</v>
      </c>
      <c r="C141" s="149" t="s">
        <v>1812</v>
      </c>
      <c r="D141" s="149" t="s">
        <v>1813</v>
      </c>
      <c r="E141" s="149" t="s">
        <v>1814</v>
      </c>
      <c r="F141" s="149" t="s">
        <v>2591</v>
      </c>
      <c r="G141" s="149" t="s">
        <v>2675</v>
      </c>
      <c r="H141" s="149" t="s">
        <v>1513</v>
      </c>
      <c r="I141" s="149" t="s">
        <v>2676</v>
      </c>
    </row>
    <row r="142" spans="2:10" ht="96" customHeight="1">
      <c r="B142" s="521" t="s">
        <v>1805</v>
      </c>
      <c r="C142" s="149" t="s">
        <v>1815</v>
      </c>
      <c r="D142" s="149" t="s">
        <v>1816</v>
      </c>
      <c r="E142" s="149" t="s">
        <v>2157</v>
      </c>
      <c r="F142" s="149" t="s">
        <v>2158</v>
      </c>
      <c r="G142" s="149"/>
      <c r="H142" s="149"/>
      <c r="I142" s="149"/>
    </row>
    <row r="143" spans="2:10" ht="80.5" customHeight="1">
      <c r="B143" s="521" t="s">
        <v>1670</v>
      </c>
      <c r="C143" s="149" t="s">
        <v>1817</v>
      </c>
      <c r="D143" s="149" t="s">
        <v>1818</v>
      </c>
      <c r="E143" s="149" t="s">
        <v>1819</v>
      </c>
      <c r="F143" s="149" t="s">
        <v>2159</v>
      </c>
      <c r="G143" s="149"/>
      <c r="H143" s="149"/>
      <c r="I143" s="149"/>
    </row>
    <row r="144" spans="2:10" ht="128.5" customHeight="1">
      <c r="B144" s="521" t="s">
        <v>1670</v>
      </c>
      <c r="C144" s="149" t="s">
        <v>1820</v>
      </c>
      <c r="D144" s="149" t="s">
        <v>1821</v>
      </c>
      <c r="E144" s="149" t="s">
        <v>1822</v>
      </c>
      <c r="F144" s="149" t="s">
        <v>2463</v>
      </c>
      <c r="G144" s="149"/>
      <c r="H144" s="149"/>
      <c r="I144" s="149"/>
    </row>
    <row r="145" spans="2:9" ht="16.5" customHeight="1">
      <c r="B145" s="458" t="s">
        <v>1823</v>
      </c>
      <c r="C145" s="458"/>
      <c r="D145" s="480"/>
      <c r="E145" s="480"/>
      <c r="F145" s="480"/>
      <c r="G145" s="480"/>
      <c r="H145" s="480"/>
      <c r="I145" s="480"/>
    </row>
    <row r="146" spans="2:9" ht="264">
      <c r="B146" s="520" t="s">
        <v>1583</v>
      </c>
      <c r="C146" s="457" t="s">
        <v>1589</v>
      </c>
      <c r="D146" s="149" t="s">
        <v>1590</v>
      </c>
      <c r="E146" s="149" t="s">
        <v>1591</v>
      </c>
      <c r="F146" s="149" t="s">
        <v>2592</v>
      </c>
      <c r="G146" s="149"/>
      <c r="H146" s="149"/>
      <c r="I146" s="149"/>
    </row>
    <row r="147" spans="2:9" ht="120">
      <c r="B147" s="521" t="s">
        <v>1824</v>
      </c>
      <c r="C147" s="149" t="s">
        <v>1825</v>
      </c>
      <c r="D147" s="149" t="s">
        <v>1826</v>
      </c>
      <c r="E147" s="149" t="s">
        <v>1827</v>
      </c>
      <c r="F147" s="149" t="s">
        <v>2459</v>
      </c>
      <c r="G147" s="149" t="s">
        <v>2160</v>
      </c>
      <c r="H147" s="909" t="s">
        <v>1513</v>
      </c>
      <c r="I147" s="153" t="s">
        <v>2683</v>
      </c>
    </row>
    <row r="148" spans="2:9" ht="48">
      <c r="B148" s="521" t="s">
        <v>1828</v>
      </c>
      <c r="C148" s="149" t="s">
        <v>1829</v>
      </c>
      <c r="D148" s="149" t="s">
        <v>1830</v>
      </c>
      <c r="E148" s="149" t="s">
        <v>1831</v>
      </c>
      <c r="F148" s="149" t="s">
        <v>2593</v>
      </c>
      <c r="G148" s="149"/>
      <c r="H148" s="604"/>
      <c r="I148" s="153"/>
    </row>
    <row r="149" spans="2:9" ht="96">
      <c r="B149" s="521" t="s">
        <v>1828</v>
      </c>
      <c r="C149" s="149" t="s">
        <v>1832</v>
      </c>
      <c r="D149" s="149" t="s">
        <v>1833</v>
      </c>
      <c r="E149" s="149" t="s">
        <v>1834</v>
      </c>
      <c r="F149" s="149" t="s">
        <v>2594</v>
      </c>
      <c r="G149" s="149" t="s">
        <v>2678</v>
      </c>
      <c r="H149" s="909" t="s">
        <v>1513</v>
      </c>
      <c r="I149" s="153" t="s">
        <v>2349</v>
      </c>
    </row>
    <row r="150" spans="2:9" ht="142.5" customHeight="1">
      <c r="B150" s="521" t="s">
        <v>1835</v>
      </c>
      <c r="C150" s="149" t="s">
        <v>1836</v>
      </c>
      <c r="D150" s="149" t="s">
        <v>1837</v>
      </c>
      <c r="E150" s="149" t="s">
        <v>1838</v>
      </c>
      <c r="F150" s="149" t="s">
        <v>2464</v>
      </c>
      <c r="G150" s="149" t="s">
        <v>1629</v>
      </c>
      <c r="H150" s="149" t="s">
        <v>1513</v>
      </c>
      <c r="I150" s="149" t="s">
        <v>2350</v>
      </c>
    </row>
    <row r="151" spans="2:9" ht="48">
      <c r="B151" s="521" t="s">
        <v>1828</v>
      </c>
      <c r="C151" s="149" t="s">
        <v>1836</v>
      </c>
      <c r="D151" s="149" t="s">
        <v>1839</v>
      </c>
      <c r="E151" s="149" t="s">
        <v>1840</v>
      </c>
      <c r="F151" s="149"/>
      <c r="G151" s="149" t="s">
        <v>1629</v>
      </c>
      <c r="H151" s="909" t="s">
        <v>1513</v>
      </c>
      <c r="I151" s="149" t="s">
        <v>2682</v>
      </c>
    </row>
    <row r="152" spans="2:9" ht="273.75" customHeight="1">
      <c r="B152" s="521" t="s">
        <v>1828</v>
      </c>
      <c r="C152" s="149" t="s">
        <v>1841</v>
      </c>
      <c r="D152" s="149" t="s">
        <v>1842</v>
      </c>
      <c r="E152" s="149" t="s">
        <v>1843</v>
      </c>
      <c r="F152" s="149"/>
      <c r="G152" s="149" t="s">
        <v>1629</v>
      </c>
      <c r="H152" s="909" t="s">
        <v>1513</v>
      </c>
      <c r="I152" s="149" t="s">
        <v>2681</v>
      </c>
    </row>
    <row r="153" spans="2:9" ht="264">
      <c r="B153" s="521" t="s">
        <v>1828</v>
      </c>
      <c r="C153" s="149" t="s">
        <v>1844</v>
      </c>
      <c r="D153" s="149" t="s">
        <v>1845</v>
      </c>
      <c r="E153" s="149" t="s">
        <v>1846</v>
      </c>
      <c r="F153" s="149"/>
      <c r="G153" s="149" t="s">
        <v>1629</v>
      </c>
      <c r="H153" s="909" t="s">
        <v>1513</v>
      </c>
      <c r="I153" s="149" t="s">
        <v>2680</v>
      </c>
    </row>
    <row r="154" spans="2:9" ht="18" customHeight="1">
      <c r="B154" s="481" t="s">
        <v>55</v>
      </c>
      <c r="C154" s="481"/>
      <c r="D154" s="480"/>
      <c r="E154" s="480"/>
      <c r="F154" s="480"/>
      <c r="G154" s="480"/>
      <c r="H154" s="480"/>
      <c r="I154" s="1030" t="s">
        <v>7</v>
      </c>
    </row>
    <row r="155" spans="2:9" ht="264">
      <c r="B155" s="520" t="s">
        <v>1583</v>
      </c>
      <c r="C155" s="457" t="s">
        <v>1589</v>
      </c>
      <c r="D155" s="149" t="s">
        <v>1590</v>
      </c>
      <c r="E155" s="149" t="s">
        <v>1591</v>
      </c>
      <c r="F155" s="149" t="s">
        <v>2595</v>
      </c>
      <c r="G155" s="461"/>
      <c r="H155" s="461"/>
      <c r="I155" s="461"/>
    </row>
    <row r="156" spans="2:9" ht="96">
      <c r="B156" s="521" t="s">
        <v>1670</v>
      </c>
      <c r="C156" s="179" t="s">
        <v>1847</v>
      </c>
      <c r="D156" s="179" t="s">
        <v>1848</v>
      </c>
      <c r="E156" s="179" t="s">
        <v>1849</v>
      </c>
      <c r="F156" s="1014" t="s">
        <v>2679</v>
      </c>
      <c r="G156" s="179"/>
      <c r="H156" s="179"/>
      <c r="I156" s="149"/>
    </row>
    <row r="157" spans="2:9" ht="18.75" customHeight="1">
      <c r="B157" s="482" t="s">
        <v>49</v>
      </c>
      <c r="C157" s="482"/>
      <c r="D157" s="474"/>
      <c r="E157" s="474"/>
      <c r="F157" s="474"/>
      <c r="G157" s="474"/>
      <c r="H157" s="474"/>
      <c r="I157" s="474"/>
    </row>
    <row r="158" spans="2:9" ht="264">
      <c r="B158" s="520" t="s">
        <v>1583</v>
      </c>
      <c r="C158" s="457" t="s">
        <v>1589</v>
      </c>
      <c r="D158" s="149" t="s">
        <v>1590</v>
      </c>
      <c r="E158" s="149" t="s">
        <v>1591</v>
      </c>
      <c r="F158" s="149" t="s">
        <v>2596</v>
      </c>
      <c r="G158" s="461"/>
      <c r="H158" s="461"/>
      <c r="I158" s="461"/>
    </row>
    <row r="159" spans="2:9" ht="48">
      <c r="B159" s="524" t="s">
        <v>1670</v>
      </c>
      <c r="C159" s="179" t="s">
        <v>1850</v>
      </c>
      <c r="D159" s="179" t="s">
        <v>1851</v>
      </c>
      <c r="E159" s="179" t="s">
        <v>1852</v>
      </c>
      <c r="F159" s="1014" t="s">
        <v>1853</v>
      </c>
      <c r="G159" s="179" t="s">
        <v>2161</v>
      </c>
      <c r="H159" s="179" t="s">
        <v>1513</v>
      </c>
      <c r="I159" s="149" t="s">
        <v>2688</v>
      </c>
    </row>
    <row r="160" spans="2:9" s="51" customFormat="1" ht="22.5" customHeight="1">
      <c r="B160" s="522" t="s">
        <v>1854</v>
      </c>
      <c r="C160" s="525"/>
      <c r="D160" s="523"/>
      <c r="E160" s="523"/>
      <c r="F160" s="523"/>
      <c r="G160" s="523"/>
      <c r="H160" s="523"/>
      <c r="I160" s="523"/>
    </row>
    <row r="161" spans="2:9" ht="264">
      <c r="B161" s="520" t="s">
        <v>1583</v>
      </c>
      <c r="C161" s="457" t="s">
        <v>1589</v>
      </c>
      <c r="D161" s="149" t="s">
        <v>1590</v>
      </c>
      <c r="E161" s="149" t="s">
        <v>1591</v>
      </c>
      <c r="F161" s="149" t="s">
        <v>2597</v>
      </c>
      <c r="G161" s="149"/>
      <c r="H161" s="149"/>
      <c r="I161" s="149"/>
    </row>
    <row r="162" spans="2:9" ht="84">
      <c r="B162" s="521" t="s">
        <v>1625</v>
      </c>
      <c r="C162" s="149" t="s">
        <v>1855</v>
      </c>
      <c r="D162" s="149" t="s">
        <v>1856</v>
      </c>
      <c r="E162" s="149" t="s">
        <v>1857</v>
      </c>
      <c r="F162" s="149" t="s">
        <v>2598</v>
      </c>
      <c r="G162" s="149"/>
      <c r="H162" s="149"/>
      <c r="I162" s="149"/>
    </row>
    <row r="163" spans="2:9" ht="297" customHeight="1">
      <c r="B163" s="521" t="s">
        <v>1858</v>
      </c>
      <c r="C163" s="149" t="s">
        <v>1859</v>
      </c>
      <c r="D163" s="149" t="s">
        <v>1860</v>
      </c>
      <c r="E163" s="149" t="s">
        <v>1861</v>
      </c>
      <c r="F163" s="149" t="s">
        <v>2162</v>
      </c>
      <c r="G163" s="149" t="s">
        <v>2684</v>
      </c>
      <c r="H163" s="149" t="s">
        <v>1513</v>
      </c>
      <c r="I163" s="149" t="s">
        <v>2687</v>
      </c>
    </row>
    <row r="164" spans="2:9" ht="66.75" customHeight="1">
      <c r="B164" s="521" t="s">
        <v>1858</v>
      </c>
      <c r="C164" s="149" t="s">
        <v>1862</v>
      </c>
      <c r="D164" s="149" t="s">
        <v>1863</v>
      </c>
      <c r="E164" s="149" t="s">
        <v>1864</v>
      </c>
      <c r="F164" s="149"/>
      <c r="G164" s="149" t="s">
        <v>1629</v>
      </c>
      <c r="H164" s="909" t="s">
        <v>1513</v>
      </c>
      <c r="I164" s="149" t="s">
        <v>2351</v>
      </c>
    </row>
    <row r="165" spans="2:9" ht="84">
      <c r="B165" s="521" t="s">
        <v>1858</v>
      </c>
      <c r="C165" s="149" t="s">
        <v>1865</v>
      </c>
      <c r="D165" s="149" t="s">
        <v>1866</v>
      </c>
      <c r="E165" s="149" t="s">
        <v>1867</v>
      </c>
      <c r="F165" s="149"/>
      <c r="G165" s="149" t="s">
        <v>1629</v>
      </c>
      <c r="H165" s="909" t="s">
        <v>1513</v>
      </c>
      <c r="I165" s="149" t="s">
        <v>2685</v>
      </c>
    </row>
    <row r="166" spans="2:9" ht="108">
      <c r="B166" s="521" t="s">
        <v>1858</v>
      </c>
      <c r="C166" s="149" t="s">
        <v>1868</v>
      </c>
      <c r="D166" s="149" t="s">
        <v>1869</v>
      </c>
      <c r="E166" s="149" t="s">
        <v>1870</v>
      </c>
      <c r="F166" s="149" t="s">
        <v>2599</v>
      </c>
      <c r="G166" s="149"/>
      <c r="H166" s="149"/>
      <c r="I166" s="149"/>
    </row>
    <row r="167" spans="2:9" ht="84">
      <c r="B167" s="521" t="s">
        <v>1858</v>
      </c>
      <c r="C167" s="149" t="s">
        <v>1871</v>
      </c>
      <c r="D167" s="149" t="s">
        <v>1872</v>
      </c>
      <c r="E167" s="149" t="s">
        <v>1873</v>
      </c>
      <c r="F167" s="149"/>
      <c r="G167" s="149" t="s">
        <v>1629</v>
      </c>
      <c r="H167" s="909" t="s">
        <v>1513</v>
      </c>
      <c r="I167" s="153" t="s">
        <v>2686</v>
      </c>
    </row>
    <row r="168" spans="2:9" ht="204">
      <c r="B168" s="521" t="s">
        <v>1824</v>
      </c>
      <c r="C168" s="149" t="s">
        <v>1874</v>
      </c>
      <c r="D168" s="149" t="s">
        <v>1875</v>
      </c>
      <c r="E168" s="149" t="s">
        <v>2163</v>
      </c>
      <c r="F168" s="149" t="s">
        <v>2164</v>
      </c>
      <c r="G168" s="149"/>
      <c r="H168" s="149"/>
      <c r="I168" s="149"/>
    </row>
    <row r="169" spans="2:9" ht="226.5" customHeight="1">
      <c r="B169" s="521" t="s">
        <v>1824</v>
      </c>
      <c r="C169" s="149" t="s">
        <v>1877</v>
      </c>
      <c r="D169" s="149" t="s">
        <v>1878</v>
      </c>
      <c r="E169" s="149" t="s">
        <v>2165</v>
      </c>
      <c r="F169" s="149" t="s">
        <v>2393</v>
      </c>
      <c r="G169" s="149"/>
      <c r="H169" s="149"/>
      <c r="I169" s="149"/>
    </row>
    <row r="170" spans="2:9" ht="227.25" customHeight="1">
      <c r="B170" s="521" t="s">
        <v>1824</v>
      </c>
      <c r="C170" s="149" t="s">
        <v>1879</v>
      </c>
      <c r="D170" s="149" t="s">
        <v>1880</v>
      </c>
      <c r="E170" s="149" t="s">
        <v>2166</v>
      </c>
      <c r="F170" s="149" t="s">
        <v>2167</v>
      </c>
      <c r="G170" s="149" t="s">
        <v>2168</v>
      </c>
      <c r="H170" s="149" t="s">
        <v>1513</v>
      </c>
      <c r="I170" s="149" t="s">
        <v>2372</v>
      </c>
    </row>
    <row r="171" spans="2:9" ht="96">
      <c r="B171" s="521" t="s">
        <v>1824</v>
      </c>
      <c r="C171" s="149" t="s">
        <v>1881</v>
      </c>
      <c r="D171" s="149" t="s">
        <v>1882</v>
      </c>
      <c r="E171" s="149" t="s">
        <v>1883</v>
      </c>
      <c r="F171" s="149" t="s">
        <v>2169</v>
      </c>
      <c r="G171" s="461"/>
      <c r="H171" s="461"/>
      <c r="I171" s="149"/>
    </row>
    <row r="172" spans="2:9" ht="135.75" customHeight="1">
      <c r="B172" s="521" t="s">
        <v>1824</v>
      </c>
      <c r="C172" s="179" t="s">
        <v>1884</v>
      </c>
      <c r="D172" s="179" t="s">
        <v>1885</v>
      </c>
      <c r="E172" s="179" t="s">
        <v>2170</v>
      </c>
      <c r="F172" s="1014" t="s">
        <v>2600</v>
      </c>
      <c r="G172" s="179"/>
      <c r="H172" s="179"/>
      <c r="I172" s="986"/>
    </row>
    <row r="173" spans="2:9" ht="91.5" customHeight="1" thickBot="1">
      <c r="B173" s="526" t="s">
        <v>1824</v>
      </c>
      <c r="C173" s="483" t="s">
        <v>1886</v>
      </c>
      <c r="D173" s="483" t="s">
        <v>1887</v>
      </c>
      <c r="E173" s="483" t="s">
        <v>1888</v>
      </c>
      <c r="F173" s="152"/>
      <c r="G173" s="152" t="s">
        <v>1629</v>
      </c>
      <c r="H173" s="152" t="s">
        <v>1513</v>
      </c>
      <c r="I173" s="152" t="s">
        <v>2689</v>
      </c>
    </row>
  </sheetData>
  <sheetProtection algorithmName="SHA-512" hashValue="aGNRttcJBOLwcW6y8La//JXEMk+kk9UNs7wZP79diANtKM100BiSUX45jWlCoV1OxoI4VZvy2KqB7dmDa2d+4w==" saltValue="mDwhc/5D0VCchze6NhkBkg==" spinCount="100000" sheet="1" objects="1" scenarios="1"/>
  <mergeCells count="13">
    <mergeCell ref="B126:C126"/>
    <mergeCell ref="B127:C127"/>
    <mergeCell ref="B128:C128"/>
    <mergeCell ref="B129:C129"/>
    <mergeCell ref="G12:I12"/>
    <mergeCell ref="B97:C97"/>
    <mergeCell ref="B96:C96"/>
    <mergeCell ref="B125:C125"/>
    <mergeCell ref="C58:D58"/>
    <mergeCell ref="C13:D13"/>
    <mergeCell ref="C51:D51"/>
    <mergeCell ref="G50:I50"/>
    <mergeCell ref="G57:I57"/>
  </mergeCells>
  <phoneticPr fontId="49" type="noConversion"/>
  <pageMargins left="0.70866141732283472" right="0.70866141732283472" top="0.74803149606299213" bottom="0.74803149606299213" header="0.31496062992125984" footer="0.31496062992125984"/>
  <pageSetup paperSize="8" scale="37" fitToHeight="0" orientation="portrait" r:id="rId1"/>
  <rowBreaks count="6" manualBreakCount="6">
    <brk id="38" max="9" man="1"/>
    <brk id="68" max="8" man="1"/>
    <brk id="89" max="8" man="1"/>
    <brk id="117" max="8" man="1"/>
    <brk id="142" max="8" man="1"/>
    <brk id="163" max="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08E4EC2-EB29-417A-A7CA-1627565FB455}">
          <x14:formula1>
            <xm:f>'(Hidden - Lookup Tables)'!$B$3:$B$7</xm:f>
          </x14:formula1>
          <xm:sqref>H15:H21</xm:sqref>
        </x14:dataValidation>
        <x14:dataValidation type="list" allowBlank="1" showInputMessage="1" showErrorMessage="1" xr:uid="{D2D650C6-AEA7-4678-8632-71AEB1665092}">
          <x14:formula1>
            <xm:f>'(Hidden - Lookup Tables)'!$B$3:$B$6</xm:f>
          </x14:formula1>
          <xm:sqref>H22 H24:H49 H52:H56 H59:H173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2208-CF6D-42A3-98A4-B7BCBE852365}">
  <sheetPr>
    <tabColor theme="2" tint="-9.9978637043366805E-2"/>
    <pageSetUpPr fitToPage="1"/>
  </sheetPr>
  <dimension ref="A1:K57"/>
  <sheetViews>
    <sheetView showGridLines="0" zoomScaleNormal="100" workbookViewId="0"/>
  </sheetViews>
  <sheetFormatPr defaultRowHeight="12"/>
  <cols>
    <col min="1" max="1" width="3.26953125" customWidth="1"/>
    <col min="2" max="2" width="43.7265625" customWidth="1"/>
    <col min="3" max="3" width="12.54296875" customWidth="1"/>
    <col min="4" max="4" width="12.7265625" style="295" bestFit="1" customWidth="1"/>
    <col min="5" max="5" width="1.54296875" style="295" customWidth="1"/>
    <col min="6" max="6" width="24" bestFit="1" customWidth="1"/>
    <col min="7" max="7" width="70.453125" customWidth="1"/>
  </cols>
  <sheetData>
    <row r="1" spans="1:11">
      <c r="A1" s="1"/>
      <c r="B1" s="1"/>
      <c r="C1" s="1"/>
      <c r="D1" s="495"/>
      <c r="E1" s="495"/>
      <c r="F1" s="1"/>
      <c r="G1" s="1"/>
      <c r="H1" s="1"/>
      <c r="I1" s="1"/>
      <c r="J1" s="1"/>
    </row>
    <row r="2" spans="1:11">
      <c r="A2" s="1"/>
      <c r="B2" s="1"/>
      <c r="C2" s="1"/>
      <c r="D2" s="495"/>
      <c r="E2" s="495"/>
      <c r="F2" s="1"/>
      <c r="G2" s="103" t="s">
        <v>0</v>
      </c>
      <c r="I2" s="1"/>
      <c r="J2" s="1"/>
    </row>
    <row r="3" spans="1:11" ht="12.5">
      <c r="A3" s="1"/>
      <c r="B3" s="1"/>
      <c r="C3" s="63"/>
      <c r="D3" s="495"/>
      <c r="E3" s="495"/>
      <c r="F3" s="63"/>
      <c r="G3" s="1"/>
      <c r="H3" s="3"/>
      <c r="I3" s="1"/>
      <c r="J3" s="1"/>
    </row>
    <row r="4" spans="1:11" ht="31.5" customHeight="1">
      <c r="A4" s="1"/>
      <c r="B4" s="1"/>
      <c r="C4" s="1"/>
      <c r="D4" s="495"/>
      <c r="E4" s="495"/>
      <c r="F4" s="1"/>
      <c r="G4" s="1"/>
      <c r="H4" s="1"/>
      <c r="I4" s="1"/>
      <c r="J4" s="1"/>
    </row>
    <row r="5" spans="1:11" ht="20">
      <c r="A5" s="1"/>
      <c r="B5" s="16" t="s">
        <v>79</v>
      </c>
      <c r="C5" s="16"/>
      <c r="D5" s="495"/>
      <c r="E5" s="495"/>
      <c r="F5" s="16"/>
      <c r="G5" s="1"/>
      <c r="H5" s="1"/>
      <c r="I5" s="1"/>
      <c r="J5" s="1"/>
    </row>
    <row r="6" spans="1:11">
      <c r="A6" s="1"/>
      <c r="B6" s="1084"/>
      <c r="C6" s="1084"/>
      <c r="D6" s="1084"/>
      <c r="E6" s="1084"/>
      <c r="F6" s="1084"/>
      <c r="G6" s="1084"/>
      <c r="H6" s="1"/>
      <c r="I6" s="1"/>
      <c r="J6" s="1"/>
    </row>
    <row r="7" spans="1:11" ht="57" customHeight="1">
      <c r="A7" s="1"/>
      <c r="B7" s="1086" t="s">
        <v>2474</v>
      </c>
      <c r="C7" s="1086"/>
      <c r="D7" s="1086"/>
      <c r="E7" s="1086"/>
      <c r="F7" s="1086"/>
      <c r="G7" s="1086"/>
      <c r="H7" s="62"/>
      <c r="I7" s="71"/>
      <c r="J7" s="40"/>
      <c r="K7" s="488"/>
    </row>
    <row r="8" spans="1:11" ht="14.5">
      <c r="A8" s="1"/>
      <c r="B8" s="320"/>
      <c r="C8" s="320"/>
      <c r="D8" s="320"/>
      <c r="E8" s="320"/>
      <c r="F8" s="320"/>
      <c r="G8" s="320"/>
      <c r="H8" s="62"/>
      <c r="I8" s="71"/>
      <c r="J8" s="40"/>
      <c r="K8" s="488"/>
    </row>
    <row r="9" spans="1:11" ht="15.5">
      <c r="B9" s="490" t="s">
        <v>2806</v>
      </c>
      <c r="C9" s="490"/>
      <c r="D9" s="496"/>
      <c r="E9" s="496"/>
      <c r="F9" s="490"/>
      <c r="G9" s="490"/>
      <c r="H9" s="490"/>
      <c r="K9" s="489"/>
    </row>
    <row r="10" spans="1:11" ht="8.15" customHeight="1">
      <c r="A10" s="1"/>
      <c r="B10" s="184"/>
      <c r="C10" s="298"/>
      <c r="D10" s="495"/>
      <c r="E10" s="495"/>
      <c r="F10" s="298"/>
      <c r="G10" s="1"/>
      <c r="H10" s="1"/>
      <c r="I10" s="1"/>
      <c r="J10" s="1"/>
    </row>
    <row r="11" spans="1:11" ht="58.5" customHeight="1">
      <c r="B11" s="1087" t="s">
        <v>2143</v>
      </c>
      <c r="C11" s="1088"/>
      <c r="D11" s="1088"/>
      <c r="E11" s="1088"/>
      <c r="F11" s="1088"/>
      <c r="G11" s="1088"/>
      <c r="H11" s="490"/>
      <c r="I11" s="63"/>
      <c r="K11" s="489"/>
    </row>
    <row r="12" spans="1:11">
      <c r="K12" s="489"/>
    </row>
    <row r="13" spans="1:11" ht="12.5" thickBot="1">
      <c r="B13" s="131" t="s">
        <v>80</v>
      </c>
      <c r="C13" s="131" t="s">
        <v>81</v>
      </c>
      <c r="D13" s="492" t="s">
        <v>82</v>
      </c>
      <c r="E13" s="492"/>
      <c r="F13" s="131" t="s">
        <v>2807</v>
      </c>
      <c r="G13" s="131" t="s">
        <v>83</v>
      </c>
      <c r="I13" s="387"/>
    </row>
    <row r="14" spans="1:11" s="51" customFormat="1" ht="20.25" customHeight="1" thickTop="1">
      <c r="B14" s="425" t="s">
        <v>84</v>
      </c>
      <c r="C14" s="425" t="s">
        <v>85</v>
      </c>
      <c r="D14" s="491">
        <v>1</v>
      </c>
      <c r="E14" s="491"/>
      <c r="F14" s="425" t="s">
        <v>86</v>
      </c>
      <c r="G14" s="425" t="s">
        <v>87</v>
      </c>
      <c r="H14" s="70"/>
      <c r="I14" s="656"/>
    </row>
    <row r="15" spans="1:11" s="51" customFormat="1" ht="20.25" customHeight="1">
      <c r="B15" s="426" t="s">
        <v>88</v>
      </c>
      <c r="C15" s="426" t="s">
        <v>89</v>
      </c>
      <c r="D15" s="493">
        <v>0.999</v>
      </c>
      <c r="E15" s="493"/>
      <c r="F15" s="426" t="s">
        <v>86</v>
      </c>
      <c r="G15" s="426" t="s">
        <v>87</v>
      </c>
      <c r="H15" s="70"/>
      <c r="I15" s="64"/>
    </row>
    <row r="16" spans="1:11" s="51" customFormat="1" ht="20.25" customHeight="1">
      <c r="B16" s="426" t="s">
        <v>90</v>
      </c>
      <c r="C16" s="426" t="s">
        <v>85</v>
      </c>
      <c r="D16" s="494">
        <v>0.6</v>
      </c>
      <c r="E16" s="494"/>
      <c r="F16" s="426" t="s">
        <v>86</v>
      </c>
      <c r="G16" s="426" t="s">
        <v>87</v>
      </c>
      <c r="H16" s="70"/>
      <c r="I16" s="64"/>
    </row>
    <row r="17" spans="2:9" s="51" customFormat="1" ht="20.25" customHeight="1">
      <c r="B17" s="426" t="s">
        <v>91</v>
      </c>
      <c r="C17" s="426" t="s">
        <v>92</v>
      </c>
      <c r="D17" s="494">
        <v>1</v>
      </c>
      <c r="E17" s="494"/>
      <c r="F17" s="426" t="s">
        <v>86</v>
      </c>
      <c r="G17" s="426" t="s">
        <v>87</v>
      </c>
      <c r="H17" s="70"/>
      <c r="I17" s="70"/>
    </row>
    <row r="18" spans="2:9" s="51" customFormat="1" ht="20.25" customHeight="1">
      <c r="B18" s="426" t="s">
        <v>93</v>
      </c>
      <c r="C18" s="426" t="s">
        <v>92</v>
      </c>
      <c r="D18" s="494">
        <v>0.44400000000000001</v>
      </c>
      <c r="E18" s="494"/>
      <c r="F18" s="426" t="s">
        <v>86</v>
      </c>
      <c r="G18" s="426" t="s">
        <v>87</v>
      </c>
      <c r="H18" s="70"/>
    </row>
    <row r="19" spans="2:9" s="51" customFormat="1" ht="20.25" customHeight="1">
      <c r="B19" s="426" t="s">
        <v>94</v>
      </c>
      <c r="C19" s="426" t="s">
        <v>85</v>
      </c>
      <c r="D19" s="494">
        <v>1</v>
      </c>
      <c r="E19" s="494"/>
      <c r="F19" s="426" t="s">
        <v>86</v>
      </c>
      <c r="G19" s="426" t="s">
        <v>87</v>
      </c>
      <c r="H19" s="70"/>
    </row>
    <row r="20" spans="2:9" s="51" customFormat="1" ht="43.5" customHeight="1">
      <c r="B20" s="426" t="s">
        <v>95</v>
      </c>
      <c r="C20" s="426" t="s">
        <v>92</v>
      </c>
      <c r="D20" s="494">
        <v>0.6</v>
      </c>
      <c r="E20" s="494"/>
      <c r="F20" s="426" t="s">
        <v>96</v>
      </c>
      <c r="G20" s="426" t="s">
        <v>2408</v>
      </c>
      <c r="H20" s="70"/>
    </row>
    <row r="21" spans="2:9" s="51" customFormat="1" ht="20.25" customHeight="1">
      <c r="B21" s="426" t="s">
        <v>97</v>
      </c>
      <c r="C21" s="426" t="s">
        <v>98</v>
      </c>
      <c r="D21" s="493">
        <v>0.63700000000000001</v>
      </c>
      <c r="E21" s="493"/>
      <c r="F21" s="426" t="s">
        <v>86</v>
      </c>
      <c r="G21" s="426" t="s">
        <v>87</v>
      </c>
      <c r="H21" s="70"/>
    </row>
    <row r="22" spans="2:9" s="51" customFormat="1" ht="20.25" customHeight="1" thickBot="1">
      <c r="B22" s="497" t="s">
        <v>99</v>
      </c>
      <c r="C22" s="497" t="s">
        <v>85</v>
      </c>
      <c r="D22" s="498">
        <v>0.86</v>
      </c>
      <c r="E22" s="497"/>
      <c r="F22" s="497" t="s">
        <v>86</v>
      </c>
      <c r="G22" s="497" t="s">
        <v>87</v>
      </c>
      <c r="H22" s="70"/>
    </row>
    <row r="23" spans="2:9" ht="9" customHeight="1">
      <c r="B23" s="499"/>
      <c r="C23" s="499"/>
      <c r="D23" s="499"/>
      <c r="E23" s="499"/>
      <c r="F23" s="499"/>
      <c r="G23" s="499"/>
    </row>
    <row r="24" spans="2:9" ht="24" customHeight="1">
      <c r="B24" s="1085" t="s">
        <v>2144</v>
      </c>
      <c r="C24" s="1085"/>
      <c r="D24" s="1085"/>
      <c r="E24" s="1085"/>
      <c r="F24" s="1085"/>
      <c r="G24" s="1085"/>
    </row>
    <row r="25" spans="2:9">
      <c r="B25" s="423"/>
    </row>
    <row r="26" spans="2:9" ht="15.5">
      <c r="B26" s="490" t="s">
        <v>2808</v>
      </c>
    </row>
    <row r="27" spans="2:9">
      <c r="B27" s="500"/>
    </row>
    <row r="28" spans="2:9" ht="93.65" customHeight="1">
      <c r="B28" s="1087" t="s">
        <v>2142</v>
      </c>
      <c r="C28" s="1088"/>
      <c r="D28" s="1088"/>
      <c r="E28" s="1088"/>
      <c r="F28" s="1088"/>
      <c r="G28" s="1088"/>
    </row>
    <row r="29" spans="2:9">
      <c r="B29" s="500"/>
    </row>
    <row r="30" spans="2:9" ht="12.5" thickBot="1">
      <c r="B30" s="131" t="s">
        <v>80</v>
      </c>
      <c r="C30" s="131" t="s">
        <v>81</v>
      </c>
      <c r="D30" s="492" t="s">
        <v>82</v>
      </c>
      <c r="E30" s="492"/>
      <c r="F30" s="131" t="s">
        <v>2807</v>
      </c>
      <c r="G30" s="131" t="s">
        <v>83</v>
      </c>
    </row>
    <row r="31" spans="2:9" s="51" customFormat="1" ht="82.5" customHeight="1" thickTop="1">
      <c r="B31" s="423" t="s">
        <v>2138</v>
      </c>
      <c r="C31" s="423" t="s">
        <v>85</v>
      </c>
      <c r="D31" s="504">
        <v>0.5</v>
      </c>
      <c r="E31" s="504"/>
      <c r="F31" s="423" t="s">
        <v>96</v>
      </c>
      <c r="G31" s="423" t="s">
        <v>2221</v>
      </c>
      <c r="H31" s="70"/>
    </row>
    <row r="32" spans="2:9" s="51" customFormat="1" ht="65.25" customHeight="1" thickBot="1">
      <c r="B32" s="506" t="s">
        <v>103</v>
      </c>
      <c r="C32" s="506" t="s">
        <v>104</v>
      </c>
      <c r="D32" s="507">
        <v>1</v>
      </c>
      <c r="E32" s="508"/>
      <c r="F32" s="926" t="s">
        <v>105</v>
      </c>
      <c r="G32" s="925" t="s">
        <v>2139</v>
      </c>
      <c r="H32" s="70"/>
    </row>
    <row r="33" spans="2:8" ht="14.15" customHeight="1">
      <c r="B33" s="423"/>
      <c r="C33" s="423"/>
      <c r="D33" s="504"/>
      <c r="E33" s="505"/>
      <c r="F33" s="423"/>
      <c r="G33" s="423"/>
    </row>
    <row r="35" spans="2:8" ht="15.5">
      <c r="B35" s="490" t="s">
        <v>2809</v>
      </c>
    </row>
    <row r="36" spans="2:8" ht="11.25" customHeight="1">
      <c r="B36" s="490"/>
    </row>
    <row r="37" spans="2:8" ht="92.25" customHeight="1">
      <c r="B37" s="1087" t="s">
        <v>2409</v>
      </c>
      <c r="C37" s="1089"/>
      <c r="D37" s="1089"/>
      <c r="E37" s="1089"/>
      <c r="F37" s="1089"/>
      <c r="G37" s="1089"/>
    </row>
    <row r="39" spans="2:8" ht="12.5" thickBot="1">
      <c r="B39" s="131" t="s">
        <v>80</v>
      </c>
      <c r="C39" s="131" t="s">
        <v>81</v>
      </c>
      <c r="D39" s="492" t="s">
        <v>82</v>
      </c>
      <c r="E39" s="492"/>
      <c r="F39" s="131" t="s">
        <v>2807</v>
      </c>
      <c r="G39" s="131" t="s">
        <v>83</v>
      </c>
    </row>
    <row r="40" spans="2:8" s="922" customFormat="1" ht="51" customHeight="1" thickTop="1">
      <c r="B40" s="501" t="s">
        <v>100</v>
      </c>
      <c r="C40" s="501" t="s">
        <v>101</v>
      </c>
      <c r="D40" s="502">
        <v>0.5</v>
      </c>
      <c r="E40" s="503"/>
      <c r="F40" s="501" t="s">
        <v>102</v>
      </c>
      <c r="G40" s="501" t="s">
        <v>2363</v>
      </c>
      <c r="H40" s="70"/>
    </row>
    <row r="41" spans="2:8" s="423" customFormat="1" ht="29.25" customHeight="1">
      <c r="B41" s="501" t="s">
        <v>2456</v>
      </c>
      <c r="C41" s="501" t="s">
        <v>106</v>
      </c>
      <c r="D41" s="502">
        <v>0.36</v>
      </c>
      <c r="E41" s="503"/>
      <c r="F41" s="501" t="s">
        <v>86</v>
      </c>
      <c r="G41" s="501" t="s">
        <v>2222</v>
      </c>
      <c r="H41" s="70"/>
    </row>
    <row r="42" spans="2:8" s="51" customFormat="1" ht="29.25" customHeight="1">
      <c r="B42" s="501" t="s">
        <v>107</v>
      </c>
      <c r="C42" s="501" t="s">
        <v>106</v>
      </c>
      <c r="D42" s="502">
        <v>0.4</v>
      </c>
      <c r="E42" s="502"/>
      <c r="F42" s="501" t="s">
        <v>86</v>
      </c>
      <c r="G42" s="501" t="s">
        <v>2669</v>
      </c>
      <c r="H42" s="70"/>
    </row>
    <row r="43" spans="2:8" s="423" customFormat="1" ht="29.25" customHeight="1">
      <c r="B43" s="501" t="s">
        <v>2457</v>
      </c>
      <c r="C43" s="501" t="s">
        <v>106</v>
      </c>
      <c r="D43" s="502">
        <v>0.33</v>
      </c>
      <c r="E43" s="503"/>
      <c r="F43" s="501" t="s">
        <v>86</v>
      </c>
      <c r="G43" s="501" t="s">
        <v>2222</v>
      </c>
      <c r="H43" s="70"/>
    </row>
    <row r="44" spans="2:8" s="423" customFormat="1" ht="29.25" customHeight="1">
      <c r="B44" s="423" t="s">
        <v>108</v>
      </c>
      <c r="C44" s="423" t="s">
        <v>85</v>
      </c>
      <c r="D44" s="510">
        <v>0.16669999999999999</v>
      </c>
      <c r="E44" s="509"/>
      <c r="F44" s="423" t="s">
        <v>86</v>
      </c>
      <c r="G44" s="501" t="s">
        <v>2177</v>
      </c>
      <c r="H44" s="70"/>
    </row>
    <row r="45" spans="2:8" s="51" customFormat="1" ht="29.25" customHeight="1" thickBot="1">
      <c r="B45" s="506" t="s">
        <v>109</v>
      </c>
      <c r="C45" s="506" t="s">
        <v>110</v>
      </c>
      <c r="D45" s="507">
        <v>0.45</v>
      </c>
      <c r="E45" s="508"/>
      <c r="F45" s="506" t="s">
        <v>86</v>
      </c>
      <c r="G45" s="506" t="s">
        <v>2222</v>
      </c>
      <c r="H45" s="70"/>
    </row>
    <row r="46" spans="2:8" ht="7.5" customHeight="1"/>
    <row r="47" spans="2:8" ht="23.25" customHeight="1">
      <c r="B47" s="1085" t="s">
        <v>2458</v>
      </c>
      <c r="C47" s="1085"/>
      <c r="D47" s="1085"/>
      <c r="E47" s="1085"/>
      <c r="F47" s="1085"/>
      <c r="G47" s="1085"/>
    </row>
    <row r="49" spans="2:7" ht="15.5">
      <c r="B49" s="490" t="s">
        <v>2810</v>
      </c>
    </row>
    <row r="50" spans="2:7" ht="8.25" customHeight="1">
      <c r="B50" s="490"/>
    </row>
    <row r="51" spans="2:7" ht="58.5" customHeight="1">
      <c r="B51" s="1087" t="s">
        <v>2364</v>
      </c>
      <c r="C51" s="1089"/>
      <c r="D51" s="1089"/>
      <c r="E51" s="1089"/>
      <c r="F51" s="1089"/>
      <c r="G51" s="1089"/>
    </row>
    <row r="52" spans="2:7" ht="15.5">
      <c r="B52" s="490"/>
    </row>
    <row r="53" spans="2:7" ht="12.5" thickBot="1">
      <c r="B53" s="131" t="s">
        <v>80</v>
      </c>
      <c r="C53" s="131" t="s">
        <v>81</v>
      </c>
      <c r="D53" s="492" t="s">
        <v>82</v>
      </c>
      <c r="E53" s="492"/>
      <c r="F53" s="131" t="s">
        <v>2807</v>
      </c>
      <c r="G53" s="131" t="s">
        <v>83</v>
      </c>
    </row>
    <row r="54" spans="2:7" ht="29.25" customHeight="1" thickTop="1">
      <c r="B54" s="501" t="s">
        <v>111</v>
      </c>
      <c r="C54" s="501" t="s">
        <v>92</v>
      </c>
      <c r="D54" s="502" t="s">
        <v>87</v>
      </c>
      <c r="E54" s="503"/>
      <c r="F54" s="501" t="s">
        <v>112</v>
      </c>
      <c r="G54" s="501" t="s">
        <v>2140</v>
      </c>
    </row>
    <row r="55" spans="2:7" ht="29.25" customHeight="1" thickBot="1">
      <c r="B55" s="506" t="s">
        <v>113</v>
      </c>
      <c r="C55" s="506" t="s">
        <v>85</v>
      </c>
      <c r="D55" s="507" t="s">
        <v>87</v>
      </c>
      <c r="E55" s="507"/>
      <c r="F55" s="506" t="s">
        <v>112</v>
      </c>
      <c r="G55" s="506" t="s">
        <v>2141</v>
      </c>
    </row>
    <row r="56" spans="2:7" ht="6" customHeight="1"/>
    <row r="57" spans="2:7" ht="17.25" customHeight="1">
      <c r="B57" s="1085" t="s">
        <v>114</v>
      </c>
      <c r="C57" s="1085"/>
      <c r="D57" s="1085"/>
      <c r="E57" s="1085"/>
      <c r="F57" s="1085"/>
      <c r="G57" s="1085"/>
    </row>
  </sheetData>
  <sheetProtection algorithmName="SHA-512" hashValue="+zMEeeVY/uYarGg+5OUr1h0mxsBdtpggiLRbaFJCrgD1BVgwafVCkHHe3+vpjxbZu+E4MVYumUMoPNJ8SR7lJQ==" saltValue="9GImwMbwoUobT0XKQ9iPPA==" spinCount="100000" sheet="1" objects="1" scenarios="1"/>
  <mergeCells count="9">
    <mergeCell ref="B6:G6"/>
    <mergeCell ref="B57:G57"/>
    <mergeCell ref="B7:G7"/>
    <mergeCell ref="B11:G11"/>
    <mergeCell ref="B28:G28"/>
    <mergeCell ref="B37:G37"/>
    <mergeCell ref="B51:G51"/>
    <mergeCell ref="B24:G24"/>
    <mergeCell ref="B47:G47"/>
  </mergeCells>
  <pageMargins left="0.7" right="0.7" top="0.75" bottom="0.75" header="0.3" footer="0.3"/>
  <pageSetup paperSize="8" scale="81"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B10AA-718D-45A7-A4A9-F89A3F3D7669}">
  <sheetPr codeName="Sheet37">
    <tabColor theme="2" tint="-9.9978637043366805E-2"/>
  </sheetPr>
  <dimension ref="B1:H40"/>
  <sheetViews>
    <sheetView showGridLines="0" zoomScale="90" zoomScaleNormal="90" zoomScaleSheetLayoutView="70" workbookViewId="0"/>
  </sheetViews>
  <sheetFormatPr defaultColWidth="9" defaultRowHeight="12.75" customHeight="1"/>
  <cols>
    <col min="1" max="1" width="3.453125" customWidth="1"/>
    <col min="2" max="2" width="30.453125" customWidth="1"/>
    <col min="3" max="3" width="16.54296875" customWidth="1"/>
    <col min="4" max="4" width="59.81640625" customWidth="1"/>
    <col min="5" max="5" width="75.7265625" customWidth="1"/>
    <col min="6" max="6" width="35.54296875" customWidth="1"/>
    <col min="7" max="7" width="25" customWidth="1"/>
    <col min="8" max="8" width="33.1796875" customWidth="1"/>
  </cols>
  <sheetData>
    <row r="1" spans="2:8" ht="13.4" customHeight="1"/>
    <row r="2" spans="2:8" ht="12">
      <c r="H2" s="103" t="s">
        <v>0</v>
      </c>
    </row>
    <row r="3" spans="2:8" ht="12.5">
      <c r="C3" s="53"/>
    </row>
    <row r="4" spans="2:8" ht="26.15" customHeight="1"/>
    <row r="5" spans="2:8" ht="20">
      <c r="B5" s="16" t="s">
        <v>2634</v>
      </c>
    </row>
    <row r="6" spans="2:8" ht="13.5" customHeight="1">
      <c r="B6" s="64"/>
    </row>
    <row r="7" spans="2:8" ht="18" customHeight="1">
      <c r="B7" s="298" t="s">
        <v>2690</v>
      </c>
    </row>
    <row r="8" spans="2:8" ht="12.75" customHeight="1">
      <c r="B8" s="298"/>
    </row>
    <row r="9" spans="2:8" ht="12.75" customHeight="1">
      <c r="F9" s="1217" t="s">
        <v>1478</v>
      </c>
      <c r="G9" s="1100"/>
      <c r="H9" s="1218"/>
    </row>
    <row r="10" spans="2:8" ht="13.5" customHeight="1" thickBot="1">
      <c r="B10" s="148" t="s">
        <v>1889</v>
      </c>
      <c r="C10" s="148" t="s">
        <v>1890</v>
      </c>
      <c r="D10" s="77" t="s">
        <v>1891</v>
      </c>
      <c r="E10" s="83" t="s">
        <v>1327</v>
      </c>
      <c r="F10" s="527" t="s">
        <v>1483</v>
      </c>
      <c r="G10" s="77" t="s">
        <v>1484</v>
      </c>
      <c r="H10" s="528" t="s">
        <v>1485</v>
      </c>
    </row>
    <row r="11" spans="2:8" ht="72.5" thickTop="1">
      <c r="B11" s="1070" t="s">
        <v>1593</v>
      </c>
      <c r="C11" s="606" t="s">
        <v>1892</v>
      </c>
      <c r="D11" s="606" t="s">
        <v>1893</v>
      </c>
      <c r="E11" s="603" t="s">
        <v>1894</v>
      </c>
      <c r="F11" s="535" t="s">
        <v>2691</v>
      </c>
      <c r="G11" s="941" t="s">
        <v>1513</v>
      </c>
      <c r="H11" s="603" t="s">
        <v>2354</v>
      </c>
    </row>
    <row r="12" spans="2:8" ht="50.25" customHeight="1">
      <c r="B12" s="1248" t="s">
        <v>31</v>
      </c>
      <c r="C12" s="607" t="s">
        <v>1895</v>
      </c>
      <c r="D12" s="607" t="s">
        <v>1896</v>
      </c>
      <c r="E12" s="153" t="s">
        <v>1674</v>
      </c>
      <c r="F12" s="521" t="s">
        <v>2172</v>
      </c>
      <c r="G12" s="909" t="s">
        <v>1513</v>
      </c>
      <c r="H12" s="153" t="s">
        <v>2171</v>
      </c>
    </row>
    <row r="13" spans="2:8" ht="25.5" customHeight="1">
      <c r="B13" s="1250"/>
      <c r="C13" s="607" t="s">
        <v>1897</v>
      </c>
      <c r="D13" s="607" t="s">
        <v>1898</v>
      </c>
      <c r="E13" s="153" t="s">
        <v>1674</v>
      </c>
      <c r="F13" s="521"/>
      <c r="G13" s="909"/>
      <c r="H13" s="888"/>
    </row>
    <row r="14" spans="2:8" ht="72">
      <c r="B14" s="1248" t="s">
        <v>33</v>
      </c>
      <c r="C14" s="607" t="s">
        <v>1899</v>
      </c>
      <c r="D14" s="607" t="s">
        <v>1900</v>
      </c>
      <c r="E14" s="153"/>
      <c r="F14" s="521" t="s">
        <v>1629</v>
      </c>
      <c r="G14" s="909" t="s">
        <v>1513</v>
      </c>
      <c r="H14" s="153" t="s">
        <v>2355</v>
      </c>
    </row>
    <row r="15" spans="2:8" ht="42.75" customHeight="1">
      <c r="B15" s="1249"/>
      <c r="C15" s="607" t="s">
        <v>1901</v>
      </c>
      <c r="D15" s="607" t="s">
        <v>1902</v>
      </c>
      <c r="E15" s="153" t="s">
        <v>2601</v>
      </c>
      <c r="F15" s="521"/>
      <c r="G15" s="909"/>
      <c r="H15" s="888"/>
    </row>
    <row r="16" spans="2:8" ht="24.65" customHeight="1">
      <c r="B16" s="1250"/>
      <c r="C16" s="607" t="s">
        <v>1903</v>
      </c>
      <c r="D16" s="607" t="s">
        <v>1904</v>
      </c>
      <c r="E16" s="153" t="s">
        <v>1683</v>
      </c>
      <c r="F16" s="521"/>
      <c r="G16" s="909"/>
      <c r="H16" s="888"/>
    </row>
    <row r="17" spans="2:8" ht="28.5" customHeight="1">
      <c r="B17" s="1071" t="s">
        <v>36</v>
      </c>
      <c r="C17" s="607" t="s">
        <v>1905</v>
      </c>
      <c r="D17" s="607" t="s">
        <v>1906</v>
      </c>
      <c r="E17" s="153" t="s">
        <v>1907</v>
      </c>
      <c r="F17" s="521"/>
      <c r="G17" s="909"/>
      <c r="H17" s="888"/>
    </row>
    <row r="18" spans="2:8" ht="72">
      <c r="B18" s="1248" t="s">
        <v>37</v>
      </c>
      <c r="C18" s="607" t="s">
        <v>1908</v>
      </c>
      <c r="D18" s="607" t="s">
        <v>1909</v>
      </c>
      <c r="E18" s="153"/>
      <c r="F18" s="521" t="s">
        <v>1629</v>
      </c>
      <c r="G18" s="909" t="s">
        <v>1513</v>
      </c>
      <c r="H18" s="153" t="s">
        <v>2356</v>
      </c>
    </row>
    <row r="19" spans="2:8" ht="55.5" customHeight="1">
      <c r="B19" s="1249"/>
      <c r="C19" s="607" t="s">
        <v>1910</v>
      </c>
      <c r="D19" s="607" t="s">
        <v>1911</v>
      </c>
      <c r="E19" s="153" t="s">
        <v>2602</v>
      </c>
      <c r="F19" s="521"/>
      <c r="G19" s="909"/>
      <c r="H19" s="888"/>
    </row>
    <row r="20" spans="2:8" ht="95.25" customHeight="1">
      <c r="B20" s="478" t="s">
        <v>1757</v>
      </c>
      <c r="C20" s="607" t="s">
        <v>1912</v>
      </c>
      <c r="D20" s="607" t="s">
        <v>1913</v>
      </c>
      <c r="E20" s="153" t="s">
        <v>2603</v>
      </c>
      <c r="F20" s="521"/>
      <c r="G20" s="909"/>
      <c r="H20" s="888"/>
    </row>
    <row r="21" spans="2:8" ht="45" customHeight="1">
      <c r="B21" s="1248" t="s">
        <v>47</v>
      </c>
      <c r="C21" s="607" t="s">
        <v>1914</v>
      </c>
      <c r="D21" s="607" t="s">
        <v>1915</v>
      </c>
      <c r="E21" s="153" t="s">
        <v>1797</v>
      </c>
      <c r="F21" s="521"/>
      <c r="G21" s="909"/>
      <c r="H21" s="888"/>
    </row>
    <row r="22" spans="2:8" ht="30" customHeight="1">
      <c r="B22" s="1250"/>
      <c r="C22" s="607" t="s">
        <v>1916</v>
      </c>
      <c r="D22" s="607" t="s">
        <v>1917</v>
      </c>
      <c r="E22" s="153" t="s">
        <v>1797</v>
      </c>
      <c r="F22" s="521"/>
      <c r="G22" s="909"/>
      <c r="H22" s="888"/>
    </row>
    <row r="23" spans="2:8" ht="54.75" customHeight="1">
      <c r="B23" s="1248" t="s">
        <v>1804</v>
      </c>
      <c r="C23" s="607" t="s">
        <v>1918</v>
      </c>
      <c r="D23" s="607" t="s">
        <v>1919</v>
      </c>
      <c r="E23" s="607" t="s">
        <v>2604</v>
      </c>
      <c r="F23" s="521"/>
      <c r="G23" s="909"/>
      <c r="H23" s="888"/>
    </row>
    <row r="24" spans="2:8" ht="56.25" customHeight="1">
      <c r="B24" s="1249"/>
      <c r="C24" s="607" t="s">
        <v>1920</v>
      </c>
      <c r="D24" s="607" t="s">
        <v>1921</v>
      </c>
      <c r="E24" s="607" t="s">
        <v>1922</v>
      </c>
      <c r="F24" s="604"/>
      <c r="G24" s="909"/>
      <c r="H24" s="888"/>
    </row>
    <row r="25" spans="2:8" ht="156">
      <c r="B25" s="1250"/>
      <c r="C25" s="607" t="s">
        <v>1923</v>
      </c>
      <c r="D25" s="607" t="s">
        <v>1924</v>
      </c>
      <c r="E25" s="607"/>
      <c r="F25" s="521" t="s">
        <v>1629</v>
      </c>
      <c r="G25" s="909" t="s">
        <v>1513</v>
      </c>
      <c r="H25" s="153" t="s">
        <v>2357</v>
      </c>
    </row>
    <row r="26" spans="2:8" ht="60">
      <c r="B26" s="1248" t="s">
        <v>53</v>
      </c>
      <c r="C26" s="607" t="s">
        <v>1925</v>
      </c>
      <c r="D26" s="607" t="s">
        <v>1926</v>
      </c>
      <c r="E26" s="153"/>
      <c r="F26" s="521" t="s">
        <v>1629</v>
      </c>
      <c r="G26" s="909" t="s">
        <v>1513</v>
      </c>
      <c r="H26" s="999" t="s">
        <v>2358</v>
      </c>
    </row>
    <row r="27" spans="2:8" ht="12">
      <c r="B27" s="1249"/>
      <c r="C27" s="607" t="s">
        <v>1927</v>
      </c>
      <c r="D27" s="607" t="s">
        <v>1928</v>
      </c>
      <c r="E27" s="607" t="s">
        <v>2173</v>
      </c>
      <c r="F27" s="521"/>
      <c r="G27" s="909"/>
      <c r="H27" s="999"/>
    </row>
    <row r="28" spans="2:8" ht="60">
      <c r="B28" s="1249"/>
      <c r="C28" s="607" t="s">
        <v>1929</v>
      </c>
      <c r="D28" s="607" t="s">
        <v>1930</v>
      </c>
      <c r="E28" s="153"/>
      <c r="F28" s="521" t="s">
        <v>1629</v>
      </c>
      <c r="G28" s="909" t="s">
        <v>1513</v>
      </c>
      <c r="H28" s="999" t="s">
        <v>2359</v>
      </c>
    </row>
    <row r="29" spans="2:8" ht="12">
      <c r="B29" s="1249"/>
      <c r="C29" s="607" t="s">
        <v>1931</v>
      </c>
      <c r="D29" s="607" t="s">
        <v>1932</v>
      </c>
      <c r="E29" s="607" t="s">
        <v>1922</v>
      </c>
      <c r="F29" s="521"/>
      <c r="G29" s="909"/>
      <c r="H29" s="999"/>
    </row>
    <row r="30" spans="2:8" ht="48">
      <c r="B30" s="1249"/>
      <c r="C30" s="607" t="s">
        <v>1933</v>
      </c>
      <c r="D30" s="607" t="s">
        <v>1934</v>
      </c>
      <c r="E30" s="153"/>
      <c r="F30" s="521" t="s">
        <v>1629</v>
      </c>
      <c r="G30" s="909" t="s">
        <v>1513</v>
      </c>
      <c r="H30" s="999" t="s">
        <v>2360</v>
      </c>
    </row>
    <row r="31" spans="2:8" ht="48">
      <c r="B31" s="1249"/>
      <c r="C31" s="607" t="s">
        <v>1935</v>
      </c>
      <c r="D31" s="607" t="s">
        <v>1936</v>
      </c>
      <c r="E31" s="153" t="s">
        <v>2174</v>
      </c>
      <c r="F31" s="521"/>
      <c r="G31" s="909"/>
      <c r="H31" s="999"/>
    </row>
    <row r="32" spans="2:8" ht="24">
      <c r="B32" s="1249"/>
      <c r="C32" s="607" t="s">
        <v>1937</v>
      </c>
      <c r="D32" s="607" t="s">
        <v>1938</v>
      </c>
      <c r="E32" s="153" t="s">
        <v>2532</v>
      </c>
      <c r="F32" s="521"/>
      <c r="G32" s="909"/>
      <c r="H32" s="999"/>
    </row>
    <row r="33" spans="2:8" ht="84">
      <c r="B33" s="1249"/>
      <c r="C33" s="176" t="s">
        <v>1939</v>
      </c>
      <c r="D33" s="176" t="s">
        <v>1940</v>
      </c>
      <c r="E33" s="607" t="s">
        <v>1922</v>
      </c>
      <c r="F33" s="521" t="s">
        <v>1941</v>
      </c>
      <c r="G33" s="909" t="s">
        <v>1513</v>
      </c>
      <c r="H33" s="153" t="s">
        <v>2361</v>
      </c>
    </row>
    <row r="34" spans="2:8" ht="72">
      <c r="B34" s="1248" t="s">
        <v>49</v>
      </c>
      <c r="C34" s="176" t="s">
        <v>1942</v>
      </c>
      <c r="D34" s="176" t="s">
        <v>1943</v>
      </c>
      <c r="E34" s="153" t="s">
        <v>1944</v>
      </c>
      <c r="F34" s="604"/>
      <c r="G34" s="909"/>
      <c r="H34" s="964"/>
    </row>
    <row r="35" spans="2:8" ht="24.5">
      <c r="B35" s="1249"/>
      <c r="C35" s="176" t="s">
        <v>1945</v>
      </c>
      <c r="D35" s="176" t="s">
        <v>1946</v>
      </c>
      <c r="E35" s="153" t="s">
        <v>2605</v>
      </c>
      <c r="F35" s="521"/>
      <c r="G35" s="909"/>
      <c r="H35" s="964"/>
    </row>
    <row r="36" spans="2:8" ht="36.5">
      <c r="B36" s="1249"/>
      <c r="C36" s="176" t="s">
        <v>1947</v>
      </c>
      <c r="D36" s="176" t="s">
        <v>1948</v>
      </c>
      <c r="E36" s="153" t="s">
        <v>2606</v>
      </c>
      <c r="F36" s="521"/>
      <c r="G36" s="909"/>
      <c r="H36" s="964"/>
    </row>
    <row r="37" spans="2:8" ht="47.25" customHeight="1">
      <c r="B37" s="1250"/>
      <c r="C37" s="607" t="s">
        <v>1949</v>
      </c>
      <c r="D37" s="607" t="s">
        <v>1950</v>
      </c>
      <c r="E37" s="153" t="s">
        <v>2607</v>
      </c>
      <c r="F37" s="521"/>
      <c r="G37" s="909"/>
      <c r="H37" s="153"/>
    </row>
    <row r="38" spans="2:8" ht="48">
      <c r="B38" s="1248" t="s">
        <v>39</v>
      </c>
      <c r="C38" s="607" t="s">
        <v>1951</v>
      </c>
      <c r="D38" s="607" t="s">
        <v>1952</v>
      </c>
      <c r="E38" s="153" t="s">
        <v>1876</v>
      </c>
      <c r="F38" s="521" t="s">
        <v>1953</v>
      </c>
      <c r="G38" s="909" t="s">
        <v>1513</v>
      </c>
      <c r="H38" s="153" t="s">
        <v>2362</v>
      </c>
    </row>
    <row r="39" spans="2:8" ht="43.5" customHeight="1">
      <c r="B39" s="1249"/>
      <c r="C39" s="607" t="s">
        <v>1954</v>
      </c>
      <c r="D39" s="607" t="s">
        <v>1955</v>
      </c>
      <c r="E39" s="153" t="s">
        <v>2540</v>
      </c>
      <c r="F39" s="521"/>
      <c r="G39" s="909"/>
      <c r="H39" s="888"/>
    </row>
    <row r="40" spans="2:8" ht="33" customHeight="1" thickBot="1">
      <c r="B40" s="1251"/>
      <c r="C40" s="518" t="s">
        <v>1956</v>
      </c>
      <c r="D40" s="518" t="s">
        <v>1957</v>
      </c>
      <c r="E40" s="152" t="s">
        <v>1958</v>
      </c>
      <c r="F40" s="526"/>
      <c r="G40" s="942"/>
      <c r="H40" s="1000"/>
    </row>
  </sheetData>
  <sheetProtection algorithmName="SHA-512" hashValue="4NMjaFB24k4B2+qk8VHlz2hwgZqV5ukk+l437rRc607EAGdSJwl5KhmgdDdSTd00e6AwmqmWZceRzbnSizeB/Q==" saltValue="YLC8oBkI+lAAAILj4XRdVg==" spinCount="100000" sheet="1" objects="1" scenarios="1"/>
  <mergeCells count="9">
    <mergeCell ref="F9:H9"/>
    <mergeCell ref="B23:B25"/>
    <mergeCell ref="B18:B19"/>
    <mergeCell ref="B14:B16"/>
    <mergeCell ref="B38:B40"/>
    <mergeCell ref="B12:B13"/>
    <mergeCell ref="B21:B22"/>
    <mergeCell ref="B26:B33"/>
    <mergeCell ref="B34:B37"/>
  </mergeCells>
  <pageMargins left="0.70866141732283472" right="0.70866141732283472" top="0.74803149606299213" bottom="0.74803149606299213" header="0.31496062992125984" footer="0.31496062992125984"/>
  <pageSetup paperSize="8" scale="44" fitToHeight="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73378E-D8BF-452C-B08F-5F4F15BD0DFF}">
          <x14:formula1>
            <xm:f>'(Hidden - Lookup Tables)'!$B$3:$B$6</xm:f>
          </x14:formula1>
          <xm:sqref>G11:G40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BA53D-95D5-46B6-8660-77B6CD020DB9}">
  <sheetPr codeName="Sheet47">
    <tabColor theme="2" tint="-9.9978637043366805E-2"/>
  </sheetPr>
  <dimension ref="B1:I18"/>
  <sheetViews>
    <sheetView showGridLines="0" zoomScale="90" zoomScaleNormal="90" workbookViewId="0"/>
  </sheetViews>
  <sheetFormatPr defaultRowHeight="12"/>
  <cols>
    <col min="1" max="1" width="4" customWidth="1"/>
    <col min="2" max="2" width="25.1796875" customWidth="1"/>
    <col min="3" max="3" width="10.26953125" customWidth="1"/>
    <col min="4" max="4" width="43.26953125" customWidth="1"/>
    <col min="5" max="5" width="72.453125" customWidth="1"/>
    <col min="6" max="6" width="43.81640625" customWidth="1"/>
    <col min="7" max="7" width="46" customWidth="1"/>
    <col min="8" max="8" width="22.1796875" customWidth="1"/>
    <col min="9" max="9" width="29.453125" customWidth="1"/>
  </cols>
  <sheetData>
    <row r="1" spans="2:9" ht="13.4" customHeight="1"/>
    <row r="2" spans="2:9">
      <c r="I2" s="103" t="s">
        <v>0</v>
      </c>
    </row>
    <row r="3" spans="2:9" ht="12.5">
      <c r="D3" s="53"/>
    </row>
    <row r="4" spans="2:9" ht="57.75" customHeight="1"/>
    <row r="5" spans="2:9" ht="20">
      <c r="B5" s="16" t="s">
        <v>1959</v>
      </c>
      <c r="C5" s="16"/>
    </row>
    <row r="6" spans="2:9" ht="13.5" customHeight="1">
      <c r="B6" s="64"/>
      <c r="C6" s="16"/>
    </row>
    <row r="7" spans="2:9" ht="18" customHeight="1">
      <c r="B7" s="943" t="s">
        <v>2175</v>
      </c>
      <c r="C7" s="298"/>
    </row>
    <row r="8" spans="2:9">
      <c r="B8" s="298"/>
      <c r="C8" s="298"/>
    </row>
    <row r="9" spans="2:9" ht="12.75" customHeight="1">
      <c r="G9" s="1217" t="s">
        <v>1478</v>
      </c>
      <c r="H9" s="1100"/>
      <c r="I9" s="1218"/>
    </row>
    <row r="10" spans="2:9" ht="12.5" thickBot="1">
      <c r="B10" s="148" t="s">
        <v>1960</v>
      </c>
      <c r="C10" s="1252" t="s">
        <v>1961</v>
      </c>
      <c r="D10" s="1252"/>
      <c r="E10" s="77" t="s">
        <v>1962</v>
      </c>
      <c r="F10" s="83" t="s">
        <v>1327</v>
      </c>
      <c r="G10" s="527" t="s">
        <v>1483</v>
      </c>
      <c r="H10" s="77" t="s">
        <v>1484</v>
      </c>
      <c r="I10" s="528" t="s">
        <v>1485</v>
      </c>
    </row>
    <row r="11" spans="2:9" ht="267.75" customHeight="1" thickTop="1">
      <c r="B11" s="536" t="s">
        <v>1963</v>
      </c>
      <c r="C11" s="535" t="s">
        <v>1964</v>
      </c>
      <c r="D11" s="535" t="s">
        <v>1965</v>
      </c>
      <c r="E11" s="535" t="s">
        <v>1966</v>
      </c>
      <c r="F11" s="941" t="s">
        <v>2694</v>
      </c>
      <c r="G11" s="535"/>
      <c r="H11" s="535"/>
      <c r="I11" s="941"/>
    </row>
    <row r="12" spans="2:9" ht="146.25" customHeight="1">
      <c r="B12" s="1253" t="s">
        <v>1967</v>
      </c>
      <c r="C12" s="521" t="s">
        <v>1968</v>
      </c>
      <c r="D12" s="521" t="s">
        <v>1969</v>
      </c>
      <c r="E12" s="521" t="s">
        <v>1970</v>
      </c>
      <c r="F12" s="909" t="s">
        <v>2695</v>
      </c>
      <c r="G12" s="521" t="s">
        <v>2692</v>
      </c>
      <c r="H12" s="909" t="s">
        <v>1513</v>
      </c>
      <c r="I12" s="909" t="s">
        <v>2352</v>
      </c>
    </row>
    <row r="13" spans="2:9" ht="60">
      <c r="B13" s="1253"/>
      <c r="C13" s="521" t="s">
        <v>1971</v>
      </c>
      <c r="D13" s="521" t="s">
        <v>1972</v>
      </c>
      <c r="E13" s="521" t="s">
        <v>1973</v>
      </c>
      <c r="F13" s="909" t="s">
        <v>1674</v>
      </c>
      <c r="G13" s="521"/>
      <c r="H13" s="521"/>
      <c r="I13" s="909"/>
    </row>
    <row r="14" spans="2:9" ht="144">
      <c r="B14" s="1253"/>
      <c r="C14" s="521" t="s">
        <v>1974</v>
      </c>
      <c r="D14" s="521" t="s">
        <v>1975</v>
      </c>
      <c r="E14" s="521" t="s">
        <v>1976</v>
      </c>
      <c r="F14" s="909" t="s">
        <v>1977</v>
      </c>
      <c r="G14" s="521" t="s">
        <v>2693</v>
      </c>
      <c r="H14" s="909" t="s">
        <v>591</v>
      </c>
      <c r="I14" s="909" t="s">
        <v>2373</v>
      </c>
    </row>
    <row r="15" spans="2:9" ht="180">
      <c r="B15" s="537" t="s">
        <v>1978</v>
      </c>
      <c r="C15" s="521" t="s">
        <v>1979</v>
      </c>
      <c r="D15" s="521" t="s">
        <v>1980</v>
      </c>
      <c r="E15" s="521" t="s">
        <v>1981</v>
      </c>
      <c r="F15" s="909"/>
      <c r="G15" s="521" t="s">
        <v>1629</v>
      </c>
      <c r="H15" s="909" t="s">
        <v>1513</v>
      </c>
      <c r="I15" s="909" t="s">
        <v>2353</v>
      </c>
    </row>
    <row r="16" spans="2:9" ht="72">
      <c r="B16" s="537" t="s">
        <v>1982</v>
      </c>
      <c r="C16" s="521" t="s">
        <v>1983</v>
      </c>
      <c r="D16" s="521" t="s">
        <v>1784</v>
      </c>
      <c r="E16" s="521" t="s">
        <v>1984</v>
      </c>
      <c r="F16" s="909" t="s">
        <v>1762</v>
      </c>
      <c r="G16" s="521" t="s">
        <v>1985</v>
      </c>
      <c r="H16" s="909" t="s">
        <v>1513</v>
      </c>
      <c r="I16" s="909" t="s">
        <v>2374</v>
      </c>
    </row>
    <row r="17" spans="2:9" ht="168">
      <c r="B17" s="537" t="s">
        <v>1986</v>
      </c>
      <c r="C17" s="521" t="s">
        <v>1987</v>
      </c>
      <c r="D17" s="521" t="s">
        <v>1988</v>
      </c>
      <c r="E17" s="521" t="s">
        <v>1989</v>
      </c>
      <c r="F17" s="909" t="s">
        <v>2696</v>
      </c>
      <c r="G17" s="521"/>
      <c r="H17" s="909"/>
      <c r="I17" s="909"/>
    </row>
    <row r="18" spans="2:9" ht="192.5" thickBot="1">
      <c r="B18" s="538" t="s">
        <v>1990</v>
      </c>
      <c r="C18" s="526" t="s">
        <v>1991</v>
      </c>
      <c r="D18" s="526" t="s">
        <v>1992</v>
      </c>
      <c r="E18" s="526" t="s">
        <v>1993</v>
      </c>
      <c r="F18" s="942" t="s">
        <v>2697</v>
      </c>
      <c r="G18" s="526" t="s">
        <v>2698</v>
      </c>
      <c r="H18" s="942" t="s">
        <v>1513</v>
      </c>
      <c r="I18" s="942" t="s">
        <v>2699</v>
      </c>
    </row>
  </sheetData>
  <sheetProtection algorithmName="SHA-512" hashValue="3jQBVIOBc/FBIDDASY56zLMzaweFNd74sxzBfZLsXNrn5nIyXUjOMLRv/FxQQoiaaBzfaRaG0Asv1dya1af21w==" saltValue="HcZ51JBaGih8lHuLl+pr9g==" spinCount="100000" sheet="1" objects="1" scenarios="1"/>
  <mergeCells count="3">
    <mergeCell ref="C10:D10"/>
    <mergeCell ref="B12:B14"/>
    <mergeCell ref="G9:I9"/>
  </mergeCells>
  <pageMargins left="0.7" right="0.7" top="0.75" bottom="0.75" header="0.3" footer="0.3"/>
  <pageSetup paperSize="8" scale="47"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7E2C09D-C840-4A7B-9FCD-4C46B3CCD966}">
          <x14:formula1>
            <xm:f>'(Hidden - Lookup Tables)'!$B$3:$B$6</xm:f>
          </x14:formula1>
          <xm:sqref>H11:H18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CBC0-746D-41A3-A864-8D1E3968C610}">
  <sheetPr codeName="Sheet38">
    <tabColor theme="2" tint="-9.9978637043366805E-2"/>
    <pageSetUpPr fitToPage="1"/>
  </sheetPr>
  <dimension ref="B2:G25"/>
  <sheetViews>
    <sheetView showGridLines="0" zoomScaleNormal="100" zoomScaleSheetLayoutView="55" workbookViewId="0"/>
  </sheetViews>
  <sheetFormatPr defaultColWidth="9" defaultRowHeight="12"/>
  <cols>
    <col min="1" max="1" width="3.453125" customWidth="1"/>
    <col min="2" max="2" width="20.1796875" customWidth="1"/>
    <col min="3" max="3" width="32" customWidth="1"/>
    <col min="4" max="4" width="56.81640625" customWidth="1"/>
    <col min="5" max="5" width="97.54296875" customWidth="1"/>
    <col min="6" max="6" width="60.453125" style="393" customWidth="1"/>
    <col min="7" max="7" width="57.81640625" customWidth="1"/>
  </cols>
  <sheetData>
    <row r="2" spans="2:7">
      <c r="E2" s="103" t="s">
        <v>0</v>
      </c>
      <c r="G2" s="103"/>
    </row>
    <row r="3" spans="2:7" ht="12.5">
      <c r="C3" s="53"/>
    </row>
    <row r="6" spans="2:7" ht="20">
      <c r="B6" s="16" t="s">
        <v>1994</v>
      </c>
      <c r="C6" s="16"/>
      <c r="D6" s="22"/>
      <c r="E6" s="22"/>
      <c r="F6" s="928"/>
    </row>
    <row r="7" spans="2:7" ht="9" customHeight="1">
      <c r="B7" s="20"/>
      <c r="C7" s="20"/>
      <c r="D7" s="273"/>
      <c r="E7" s="22"/>
      <c r="F7" s="928"/>
    </row>
    <row r="8" spans="2:7" ht="18" customHeight="1">
      <c r="B8" s="1074" t="s">
        <v>2801</v>
      </c>
      <c r="C8" s="16"/>
      <c r="D8" s="22"/>
      <c r="E8" s="22"/>
      <c r="F8" s="928"/>
    </row>
    <row r="9" spans="2:7" ht="9" customHeight="1">
      <c r="B9" s="64"/>
      <c r="C9" s="20"/>
      <c r="D9" s="273"/>
      <c r="E9" s="22"/>
      <c r="F9" s="928"/>
    </row>
    <row r="10" spans="2:7" ht="106.5" customHeight="1">
      <c r="B10" s="1254" t="s">
        <v>2761</v>
      </c>
      <c r="C10" s="1254"/>
      <c r="D10" s="1254"/>
      <c r="E10" s="1254"/>
      <c r="F10" s="956"/>
      <c r="G10" s="940"/>
    </row>
    <row r="11" spans="2:7" ht="12.5">
      <c r="B11" s="924"/>
      <c r="C11" s="924"/>
      <c r="D11" s="924"/>
      <c r="E11" s="924"/>
      <c r="F11" s="929"/>
      <c r="G11" s="924"/>
    </row>
    <row r="12" spans="2:7" s="923" customFormat="1" ht="25.5" customHeight="1" thickBot="1">
      <c r="B12" s="1258" t="s">
        <v>2147</v>
      </c>
      <c r="C12" s="1258"/>
      <c r="D12" s="930" t="s">
        <v>2148</v>
      </c>
      <c r="E12" s="931" t="s">
        <v>2149</v>
      </c>
    </row>
    <row r="13" spans="2:7" s="86" customFormat="1" ht="72.5" thickTop="1">
      <c r="B13" s="1259" t="s">
        <v>1514</v>
      </c>
      <c r="C13" s="1259" t="s">
        <v>1995</v>
      </c>
      <c r="D13" s="932" t="s">
        <v>1996</v>
      </c>
      <c r="E13" s="957" t="s">
        <v>2608</v>
      </c>
    </row>
    <row r="14" spans="2:7" s="86" customFormat="1" ht="24">
      <c r="B14" s="1256"/>
      <c r="C14" s="1256"/>
      <c r="D14" s="933" t="s">
        <v>1997</v>
      </c>
      <c r="E14" s="154" t="s">
        <v>2609</v>
      </c>
    </row>
    <row r="15" spans="2:7" s="86" customFormat="1" ht="130.5" customHeight="1">
      <c r="B15" s="1256" t="s">
        <v>1998</v>
      </c>
      <c r="C15" s="1256" t="s">
        <v>1999</v>
      </c>
      <c r="D15" s="933" t="s">
        <v>2000</v>
      </c>
      <c r="E15" s="154" t="s">
        <v>2610</v>
      </c>
    </row>
    <row r="16" spans="2:7" s="86" customFormat="1" ht="246.75" customHeight="1">
      <c r="B16" s="1256"/>
      <c r="C16" s="1256"/>
      <c r="D16" s="933" t="s">
        <v>2001</v>
      </c>
      <c r="E16" s="154" t="s">
        <v>2701</v>
      </c>
    </row>
    <row r="17" spans="2:5" s="86" customFormat="1" ht="43.5" customHeight="1">
      <c r="B17" s="1256"/>
      <c r="C17" s="1256"/>
      <c r="D17" s="933" t="s">
        <v>2002</v>
      </c>
      <c r="E17" s="154" t="s">
        <v>2702</v>
      </c>
    </row>
    <row r="18" spans="2:5" s="86" customFormat="1" ht="157.5" customHeight="1">
      <c r="B18" s="1255" t="s">
        <v>2003</v>
      </c>
      <c r="C18" s="1255" t="s">
        <v>2004</v>
      </c>
      <c r="D18" s="933" t="s">
        <v>2005</v>
      </c>
      <c r="E18" s="154" t="s">
        <v>2703</v>
      </c>
    </row>
    <row r="19" spans="2:5" s="86" customFormat="1" ht="96" customHeight="1">
      <c r="B19" s="1255"/>
      <c r="C19" s="1255"/>
      <c r="D19" s="933" t="s">
        <v>2006</v>
      </c>
      <c r="E19" s="154" t="s">
        <v>2611</v>
      </c>
    </row>
    <row r="20" spans="2:5" s="86" customFormat="1" ht="72">
      <c r="B20" s="1255"/>
      <c r="C20" s="1255"/>
      <c r="D20" s="884" t="s">
        <v>2007</v>
      </c>
      <c r="E20" s="154" t="s">
        <v>2611</v>
      </c>
    </row>
    <row r="21" spans="2:5" s="86" customFormat="1" ht="98.25" customHeight="1">
      <c r="B21" s="1256" t="s">
        <v>2008</v>
      </c>
      <c r="C21" s="1256" t="s">
        <v>2009</v>
      </c>
      <c r="D21" s="963" t="s">
        <v>2150</v>
      </c>
      <c r="E21" s="154" t="s">
        <v>2704</v>
      </c>
    </row>
    <row r="22" spans="2:5" s="86" customFormat="1" ht="60">
      <c r="B22" s="1256"/>
      <c r="C22" s="1256"/>
      <c r="D22" s="933" t="s">
        <v>2010</v>
      </c>
      <c r="E22" s="154" t="s">
        <v>2612</v>
      </c>
    </row>
    <row r="23" spans="2:5" s="86" customFormat="1" ht="60.5" thickBot="1">
      <c r="B23" s="1257"/>
      <c r="C23" s="1257"/>
      <c r="D23" s="934" t="s">
        <v>2151</v>
      </c>
      <c r="E23" s="191" t="s">
        <v>2612</v>
      </c>
    </row>
    <row r="24" spans="2:5" s="86" customFormat="1"/>
    <row r="25" spans="2:5" s="86" customFormat="1">
      <c r="B25" s="689" t="s">
        <v>2399</v>
      </c>
    </row>
  </sheetData>
  <sheetProtection algorithmName="SHA-512" hashValue="tNQ9KY4PREQS/3NO1f40XMimdtJijvLfkme/0+ZGs0mpqVSYlbNs10LbxzmSWxYcQP2WLiysQoIyoZ9pBqeAZA==" saltValue="nsJ7rOSGGkOQQZ+r+FEuKg==" spinCount="100000" sheet="1" objects="1" scenarios="1"/>
  <mergeCells count="10">
    <mergeCell ref="B10:E10"/>
    <mergeCell ref="B18:B20"/>
    <mergeCell ref="C18:C20"/>
    <mergeCell ref="B21:B23"/>
    <mergeCell ref="C21:C23"/>
    <mergeCell ref="B12:C12"/>
    <mergeCell ref="B13:B14"/>
    <mergeCell ref="C13:C14"/>
    <mergeCell ref="C15:C17"/>
    <mergeCell ref="B15:B17"/>
  </mergeCells>
  <pageMargins left="0.7" right="0.7" top="0.75" bottom="0.75" header="0.3" footer="0.3"/>
  <pageSetup paperSize="8" scale="6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C941-E076-472A-950A-C722E73D363B}">
  <sheetPr codeName="Sheet39">
    <tabColor theme="2" tint="-9.9978637043366805E-2"/>
    <pageSetUpPr fitToPage="1"/>
  </sheetPr>
  <dimension ref="B2:E42"/>
  <sheetViews>
    <sheetView showGridLines="0" zoomScaleNormal="100" zoomScaleSheetLayoutView="70" workbookViewId="0"/>
  </sheetViews>
  <sheetFormatPr defaultColWidth="9" defaultRowHeight="12"/>
  <cols>
    <col min="1" max="1" width="3.453125" style="299" customWidth="1"/>
    <col min="2" max="2" width="96.7265625" style="299" customWidth="1"/>
    <col min="3" max="3" width="4.453125" style="299" customWidth="1"/>
    <col min="4" max="4" width="116" style="299" customWidth="1"/>
    <col min="5" max="5" width="67.26953125" style="299" customWidth="1"/>
    <col min="6" max="6" width="6.1796875" style="299" customWidth="1"/>
    <col min="7" max="16384" width="9" style="299"/>
  </cols>
  <sheetData>
    <row r="2" spans="2:5">
      <c r="D2" s="103" t="s">
        <v>0</v>
      </c>
    </row>
    <row r="3" spans="2:5" ht="12.5">
      <c r="D3" s="187"/>
    </row>
    <row r="4" spans="2:5" ht="24.75" customHeight="1"/>
    <row r="5" spans="2:5" ht="20">
      <c r="B5" s="300" t="s">
        <v>2011</v>
      </c>
      <c r="C5" s="300"/>
    </row>
    <row r="6" spans="2:5">
      <c r="B6" s="1260"/>
      <c r="C6" s="1260"/>
      <c r="D6" s="1260"/>
    </row>
    <row r="7" spans="2:5" ht="34.5" customHeight="1">
      <c r="B7" s="1264" t="s">
        <v>2443</v>
      </c>
      <c r="C7" s="1264"/>
      <c r="D7" s="1264"/>
      <c r="E7" s="916"/>
    </row>
    <row r="9" spans="2:5" ht="12.5" thickBot="1">
      <c r="B9" s="83" t="s">
        <v>2012</v>
      </c>
      <c r="C9" s="83"/>
      <c r="D9" s="83" t="s">
        <v>2124</v>
      </c>
    </row>
    <row r="10" spans="2:5" s="917" customFormat="1" ht="18" customHeight="1" thickTop="1">
      <c r="B10" s="880" t="s">
        <v>2013</v>
      </c>
      <c r="C10" s="880"/>
      <c r="D10" s="880"/>
    </row>
    <row r="11" spans="2:5" s="177" customFormat="1" ht="36">
      <c r="B11" s="607" t="s">
        <v>2014</v>
      </c>
      <c r="C11" s="607"/>
      <c r="D11" s="607" t="s">
        <v>2797</v>
      </c>
    </row>
    <row r="12" spans="2:5" s="917" customFormat="1" ht="18" customHeight="1">
      <c r="B12" s="881" t="s">
        <v>2015</v>
      </c>
      <c r="C12" s="881"/>
      <c r="D12" s="881"/>
    </row>
    <row r="13" spans="2:5" s="177" customFormat="1" ht="26.25" customHeight="1">
      <c r="B13" s="607" t="s">
        <v>2016</v>
      </c>
      <c r="C13" s="607"/>
      <c r="D13" s="607" t="s">
        <v>2125</v>
      </c>
    </row>
    <row r="14" spans="2:5" s="177" customFormat="1" ht="24">
      <c r="B14" s="951" t="s">
        <v>2395</v>
      </c>
      <c r="C14" s="951"/>
      <c r="D14" s="607" t="s">
        <v>2397</v>
      </c>
    </row>
    <row r="15" spans="2:5" s="177" customFormat="1" ht="48">
      <c r="B15" s="964" t="s">
        <v>2394</v>
      </c>
      <c r="C15" s="964"/>
      <c r="D15" s="964" t="s">
        <v>2396</v>
      </c>
    </row>
    <row r="16" spans="2:5" s="917" customFormat="1" ht="18" customHeight="1">
      <c r="B16" s="881" t="s">
        <v>2017</v>
      </c>
      <c r="C16" s="881"/>
      <c r="D16" s="881"/>
    </row>
    <row r="17" spans="2:5" s="177" customFormat="1">
      <c r="B17" s="607" t="s">
        <v>2018</v>
      </c>
      <c r="C17" s="607"/>
      <c r="D17" s="882" t="s">
        <v>2182</v>
      </c>
    </row>
    <row r="18" spans="2:5" s="177" customFormat="1" ht="60">
      <c r="B18" s="607" t="s">
        <v>2019</v>
      </c>
      <c r="C18" s="607"/>
      <c r="D18" s="882" t="s">
        <v>2444</v>
      </c>
    </row>
    <row r="19" spans="2:5" s="177" customFormat="1" ht="98.5">
      <c r="B19" s="951" t="s">
        <v>2126</v>
      </c>
      <c r="C19" s="951"/>
      <c r="D19" s="883" t="s">
        <v>2398</v>
      </c>
    </row>
    <row r="20" spans="2:5" s="917" customFormat="1" ht="18" customHeight="1">
      <c r="B20" s="881" t="s">
        <v>2020</v>
      </c>
      <c r="C20" s="881"/>
      <c r="D20" s="881"/>
    </row>
    <row r="21" spans="2:5" s="177" customFormat="1" ht="25.5" customHeight="1">
      <c r="B21" s="607" t="s">
        <v>2021</v>
      </c>
      <c r="C21" s="607"/>
      <c r="D21" s="1261" t="s">
        <v>2445</v>
      </c>
    </row>
    <row r="22" spans="2:5" s="177" customFormat="1" ht="24">
      <c r="B22" s="607" t="s">
        <v>2022</v>
      </c>
      <c r="C22" s="607"/>
      <c r="D22" s="1263"/>
    </row>
    <row r="23" spans="2:5" s="177" customFormat="1" ht="57.75" customHeight="1">
      <c r="B23" s="951" t="s">
        <v>2023</v>
      </c>
      <c r="C23" s="951"/>
      <c r="D23" s="1262"/>
    </row>
    <row r="24" spans="2:5" s="917" customFormat="1" ht="18" customHeight="1">
      <c r="B24" s="881" t="s">
        <v>2024</v>
      </c>
      <c r="C24" s="881"/>
      <c r="D24" s="881"/>
    </row>
    <row r="25" spans="2:5" s="177" customFormat="1" ht="81.75" customHeight="1">
      <c r="B25" s="884" t="s">
        <v>2400</v>
      </c>
      <c r="C25" s="884"/>
      <c r="D25" s="985" t="s">
        <v>2613</v>
      </c>
    </row>
    <row r="26" spans="2:5" s="177" customFormat="1" ht="48">
      <c r="B26" s="884" t="s">
        <v>2025</v>
      </c>
      <c r="C26" s="884"/>
      <c r="D26" s="885" t="s">
        <v>2614</v>
      </c>
      <c r="E26" s="918"/>
    </row>
    <row r="27" spans="2:5" s="917" customFormat="1" ht="18" customHeight="1">
      <c r="B27" s="881" t="s">
        <v>2026</v>
      </c>
      <c r="C27" s="881"/>
      <c r="D27" s="881"/>
    </row>
    <row r="28" spans="2:5" s="177" customFormat="1" ht="43.5" customHeight="1">
      <c r="B28" s="884" t="s">
        <v>2027</v>
      </c>
      <c r="C28" s="884"/>
      <c r="D28" s="1261" t="s">
        <v>2615</v>
      </c>
      <c r="E28" s="918"/>
    </row>
    <row r="29" spans="2:5" s="177" customFormat="1" ht="37.5" customHeight="1">
      <c r="B29" s="884" t="s">
        <v>2028</v>
      </c>
      <c r="C29" s="884"/>
      <c r="D29" s="1262"/>
      <c r="E29" s="918"/>
    </row>
    <row r="30" spans="2:5" s="917" customFormat="1" ht="18" customHeight="1">
      <c r="B30" s="881" t="s">
        <v>2029</v>
      </c>
      <c r="C30" s="881"/>
      <c r="D30" s="881"/>
    </row>
    <row r="31" spans="2:5" s="177" customFormat="1" ht="84">
      <c r="B31" s="884" t="s">
        <v>2030</v>
      </c>
      <c r="C31" s="884"/>
      <c r="D31" s="919" t="s">
        <v>2616</v>
      </c>
    </row>
    <row r="32" spans="2:5" s="177" customFormat="1" ht="97">
      <c r="B32" s="884" t="s">
        <v>2031</v>
      </c>
      <c r="C32" s="884"/>
      <c r="D32" s="919" t="s">
        <v>2617</v>
      </c>
    </row>
    <row r="33" spans="2:5" s="917" customFormat="1" ht="18" customHeight="1">
      <c r="B33" s="881" t="s">
        <v>2032</v>
      </c>
      <c r="C33" s="881"/>
      <c r="D33" s="881"/>
    </row>
    <row r="34" spans="2:5" s="177" customFormat="1" ht="36">
      <c r="B34" s="884" t="s">
        <v>2033</v>
      </c>
      <c r="C34" s="884"/>
      <c r="D34" s="885" t="s">
        <v>2618</v>
      </c>
      <c r="E34" s="918"/>
    </row>
    <row r="35" spans="2:5" s="177" customFormat="1" ht="50.25" customHeight="1">
      <c r="B35" s="884" t="s">
        <v>2034</v>
      </c>
      <c r="C35" s="884"/>
      <c r="D35" s="885" t="s">
        <v>2619</v>
      </c>
      <c r="E35" s="918"/>
    </row>
    <row r="36" spans="2:5" s="177" customFormat="1" ht="57.75" customHeight="1">
      <c r="B36" s="884" t="s">
        <v>2035</v>
      </c>
      <c r="C36" s="884"/>
      <c r="D36" s="883" t="s">
        <v>2620</v>
      </c>
      <c r="E36" s="918"/>
    </row>
    <row r="37" spans="2:5" s="917" customFormat="1" ht="18" customHeight="1">
      <c r="B37" s="881" t="s">
        <v>2036</v>
      </c>
      <c r="C37" s="881"/>
      <c r="D37" s="881"/>
    </row>
    <row r="38" spans="2:5" s="177" customFormat="1" ht="142.5" customHeight="1">
      <c r="B38" s="951" t="s">
        <v>2037</v>
      </c>
      <c r="C38" s="951"/>
      <c r="D38" s="919" t="s">
        <v>2621</v>
      </c>
    </row>
    <row r="39" spans="2:5" s="177" customFormat="1" ht="33.75" customHeight="1">
      <c r="B39" s="951" t="s">
        <v>2038</v>
      </c>
      <c r="C39" s="951"/>
      <c r="D39" s="154" t="s">
        <v>2622</v>
      </c>
    </row>
    <row r="40" spans="2:5" s="917" customFormat="1" ht="18" customHeight="1">
      <c r="B40" s="881" t="s">
        <v>2039</v>
      </c>
      <c r="C40" s="881"/>
      <c r="D40" s="881"/>
    </row>
    <row r="41" spans="2:5" s="177" customFormat="1" ht="27.65" customHeight="1">
      <c r="B41" s="884" t="s">
        <v>2040</v>
      </c>
      <c r="C41" s="884"/>
      <c r="D41" s="885" t="s">
        <v>2127</v>
      </c>
    </row>
    <row r="42" spans="2:5" s="177" customFormat="1" ht="29.25" customHeight="1" thickBot="1">
      <c r="B42" s="886" t="s">
        <v>2041</v>
      </c>
      <c r="C42" s="886"/>
      <c r="D42" s="887" t="s">
        <v>2623</v>
      </c>
    </row>
  </sheetData>
  <sheetProtection algorithmName="SHA-512" hashValue="dAgpvr2+omzF6MEU3TC6vtKUu1E/o7/Npcrq5oJW43kyC0/1V4gHIdxAWwzRF0fouaU5k6HofwJFTzWt2XiDzw==" saltValue="0nmlJVIBdYWwg9bCiXvC9g==" spinCount="100000" sheet="1" objects="1" scenarios="1"/>
  <mergeCells count="4">
    <mergeCell ref="B6:D6"/>
    <mergeCell ref="D28:D29"/>
    <mergeCell ref="D21:D23"/>
    <mergeCell ref="B7:D7"/>
  </mergeCells>
  <pageMargins left="0.70866141732283472" right="0.70866141732283472" top="0.74803149606299213" bottom="0.74803149606299213" header="0.31496062992125984" footer="0.31496062992125984"/>
  <pageSetup paperSize="8" scale="6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841FC-194D-4E60-B053-116BA1034679}">
  <sheetPr codeName="Sheet40">
    <tabColor theme="2" tint="-9.9978637043366805E-2"/>
    <pageSetUpPr fitToPage="1"/>
  </sheetPr>
  <dimension ref="A1:G78"/>
  <sheetViews>
    <sheetView showGridLines="0" zoomScaleNormal="100" zoomScaleSheetLayoutView="100" workbookViewId="0"/>
  </sheetViews>
  <sheetFormatPr defaultColWidth="9" defaultRowHeight="12.75" customHeight="1"/>
  <cols>
    <col min="1" max="1" width="3.453125" customWidth="1"/>
    <col min="2" max="2" width="77.26953125" customWidth="1"/>
    <col min="3" max="3" width="44.453125" customWidth="1"/>
    <col min="4" max="4" width="45.54296875" customWidth="1"/>
    <col min="5" max="5" width="41.81640625" customWidth="1"/>
    <col min="6" max="6" width="44.81640625" customWidth="1"/>
    <col min="7" max="7" width="49.54296875" customWidth="1"/>
  </cols>
  <sheetData>
    <row r="1" spans="2:7" ht="13.4" customHeight="1"/>
    <row r="2" spans="2:7" ht="12">
      <c r="G2" s="103" t="s">
        <v>0</v>
      </c>
    </row>
    <row r="3" spans="2:7" ht="12.5">
      <c r="D3" s="53"/>
    </row>
    <row r="4" spans="2:7" ht="27" customHeight="1">
      <c r="C4" s="301"/>
    </row>
    <row r="5" spans="2:7" ht="20">
      <c r="B5" s="302" t="s">
        <v>2042</v>
      </c>
    </row>
    <row r="6" spans="2:7" ht="10.5" customHeight="1">
      <c r="B6" s="63"/>
    </row>
    <row r="7" spans="2:7" ht="45" customHeight="1">
      <c r="B7" s="1265" t="s">
        <v>2446</v>
      </c>
      <c r="C7" s="1265"/>
      <c r="D7" s="1265"/>
      <c r="E7" s="1265"/>
      <c r="F7" s="1265"/>
    </row>
    <row r="9" spans="2:7" ht="12.5" thickBot="1">
      <c r="B9" s="54" t="s">
        <v>522</v>
      </c>
      <c r="C9" s="54" t="s">
        <v>238</v>
      </c>
      <c r="D9" s="55" t="s">
        <v>239</v>
      </c>
      <c r="E9" s="55" t="s">
        <v>526</v>
      </c>
      <c r="F9" s="55" t="s">
        <v>527</v>
      </c>
      <c r="G9" s="55" t="s">
        <v>2043</v>
      </c>
    </row>
    <row r="10" spans="2:7" ht="14.5" thickTop="1">
      <c r="B10" s="33" t="s">
        <v>2044</v>
      </c>
      <c r="C10" s="38">
        <v>5623</v>
      </c>
      <c r="D10" s="38">
        <v>5652</v>
      </c>
      <c r="E10" s="38">
        <v>5668</v>
      </c>
      <c r="F10" s="38">
        <v>6775</v>
      </c>
      <c r="G10" s="38">
        <v>6000</v>
      </c>
    </row>
    <row r="11" spans="2:7" ht="12">
      <c r="B11" s="33" t="s">
        <v>2045</v>
      </c>
      <c r="C11" s="33" t="s">
        <v>2046</v>
      </c>
      <c r="D11" s="99" t="s">
        <v>2047</v>
      </c>
      <c r="E11" s="33" t="s">
        <v>2048</v>
      </c>
      <c r="F11" s="33" t="s">
        <v>2049</v>
      </c>
      <c r="G11" s="33" t="s">
        <v>2050</v>
      </c>
    </row>
    <row r="12" spans="2:7" ht="12.75" customHeight="1">
      <c r="B12" s="33" t="s">
        <v>2051</v>
      </c>
      <c r="C12" s="33">
        <v>57</v>
      </c>
      <c r="D12" s="33">
        <v>50</v>
      </c>
      <c r="E12" s="33">
        <v>46</v>
      </c>
      <c r="F12" s="33">
        <v>55</v>
      </c>
      <c r="G12" s="33">
        <v>54</v>
      </c>
    </row>
    <row r="13" spans="2:7" ht="178.5" customHeight="1">
      <c r="B13" s="33" t="s">
        <v>2052</v>
      </c>
      <c r="C13" s="99" t="s">
        <v>2053</v>
      </c>
      <c r="D13" s="33" t="s">
        <v>2447</v>
      </c>
      <c r="E13" s="33" t="s">
        <v>2448</v>
      </c>
      <c r="F13" s="33" t="s">
        <v>2448</v>
      </c>
      <c r="G13" s="33" t="s">
        <v>2449</v>
      </c>
    </row>
    <row r="14" spans="2:7" ht="14.25" customHeight="1">
      <c r="B14" s="33" t="s">
        <v>2054</v>
      </c>
      <c r="C14" s="782">
        <v>5930</v>
      </c>
      <c r="D14" s="38">
        <v>5714</v>
      </c>
      <c r="E14" s="38">
        <v>5354</v>
      </c>
      <c r="F14" s="33">
        <v>401</v>
      </c>
      <c r="G14" s="33">
        <v>10</v>
      </c>
    </row>
    <row r="15" spans="2:7" ht="14.25" customHeight="1">
      <c r="B15" s="33" t="s">
        <v>2055</v>
      </c>
      <c r="C15" s="1004" t="s">
        <v>87</v>
      </c>
      <c r="D15" s="33">
        <v>430</v>
      </c>
      <c r="E15" s="38" t="s">
        <v>534</v>
      </c>
      <c r="F15" s="38" t="s">
        <v>534</v>
      </c>
      <c r="G15" s="38" t="s">
        <v>534</v>
      </c>
    </row>
    <row r="16" spans="2:7" s="51" customFormat="1" ht="30" customHeight="1">
      <c r="B16" s="58" t="s">
        <v>2056</v>
      </c>
      <c r="C16" s="631">
        <v>156</v>
      </c>
      <c r="D16" s="58">
        <v>133</v>
      </c>
      <c r="E16" s="414">
        <v>58</v>
      </c>
      <c r="F16" s="58" t="s">
        <v>2057</v>
      </c>
      <c r="G16" s="58" t="s">
        <v>2057</v>
      </c>
    </row>
    <row r="17" spans="1:7" ht="14">
      <c r="B17" s="33" t="s">
        <v>2058</v>
      </c>
      <c r="C17" s="99">
        <v>16</v>
      </c>
      <c r="D17" s="33">
        <v>11</v>
      </c>
      <c r="E17" s="33" t="s">
        <v>2059</v>
      </c>
      <c r="F17" s="33">
        <v>6</v>
      </c>
      <c r="G17" s="33">
        <v>5</v>
      </c>
    </row>
    <row r="18" spans="1:7" ht="12">
      <c r="B18" s="33" t="s">
        <v>2060</v>
      </c>
      <c r="C18" s="99">
        <v>6</v>
      </c>
      <c r="D18" s="33">
        <v>4</v>
      </c>
      <c r="E18" s="99">
        <v>8</v>
      </c>
      <c r="F18" s="38" t="s">
        <v>534</v>
      </c>
      <c r="G18" s="38" t="s">
        <v>534</v>
      </c>
    </row>
    <row r="19" spans="1:7" ht="12">
      <c r="B19" s="33" t="s">
        <v>2061</v>
      </c>
      <c r="C19" s="99" t="s">
        <v>2062</v>
      </c>
      <c r="D19" s="33" t="s">
        <v>2063</v>
      </c>
      <c r="E19" s="33" t="s">
        <v>2063</v>
      </c>
      <c r="F19" s="33" t="s">
        <v>2062</v>
      </c>
      <c r="G19" s="33" t="s">
        <v>2063</v>
      </c>
    </row>
    <row r="20" spans="1:7" ht="140.25" customHeight="1">
      <c r="B20" s="33" t="s">
        <v>2064</v>
      </c>
      <c r="C20" s="99" t="s">
        <v>2705</v>
      </c>
      <c r="D20" s="33" t="s">
        <v>2706</v>
      </c>
      <c r="E20" s="33" t="s">
        <v>2065</v>
      </c>
      <c r="F20" s="33" t="s">
        <v>2707</v>
      </c>
      <c r="G20" s="33" t="s">
        <v>2708</v>
      </c>
    </row>
    <row r="21" spans="1:7" ht="15.75" customHeight="1">
      <c r="B21" s="33" t="s">
        <v>2402</v>
      </c>
      <c r="C21" s="33">
        <v>1</v>
      </c>
      <c r="D21" s="33">
        <v>6</v>
      </c>
      <c r="E21" s="33">
        <v>8</v>
      </c>
      <c r="F21" s="33">
        <v>6</v>
      </c>
      <c r="G21" s="33">
        <v>6</v>
      </c>
    </row>
    <row r="22" spans="1:7" ht="15.75" customHeight="1">
      <c r="B22" s="33" t="s">
        <v>2403</v>
      </c>
      <c r="C22" s="33">
        <v>1</v>
      </c>
      <c r="D22" s="33">
        <v>7</v>
      </c>
      <c r="E22" s="33" t="s">
        <v>534</v>
      </c>
      <c r="F22" s="33" t="s">
        <v>534</v>
      </c>
      <c r="G22" s="33" t="s">
        <v>534</v>
      </c>
    </row>
    <row r="23" spans="1:7" s="51" customFormat="1" ht="28.5" customHeight="1">
      <c r="B23" s="58" t="s">
        <v>2066</v>
      </c>
      <c r="C23" s="58" t="s">
        <v>87</v>
      </c>
      <c r="D23" s="58" t="s">
        <v>534</v>
      </c>
      <c r="E23" s="58" t="s">
        <v>534</v>
      </c>
      <c r="F23" s="58" t="s">
        <v>534</v>
      </c>
      <c r="G23" s="58" t="s">
        <v>534</v>
      </c>
    </row>
    <row r="24" spans="1:7" ht="15.75" customHeight="1">
      <c r="B24" s="33" t="s">
        <v>2407</v>
      </c>
      <c r="C24" s="33">
        <v>489</v>
      </c>
      <c r="D24" s="33">
        <v>437</v>
      </c>
      <c r="E24" s="33">
        <v>595</v>
      </c>
      <c r="F24" s="33">
        <v>350</v>
      </c>
      <c r="G24" s="33" t="s">
        <v>2067</v>
      </c>
    </row>
    <row r="25" spans="1:7" ht="15.75" customHeight="1">
      <c r="B25" s="60" t="s">
        <v>2404</v>
      </c>
      <c r="C25" s="33">
        <v>759</v>
      </c>
      <c r="D25" s="33">
        <v>761</v>
      </c>
      <c r="E25" s="61">
        <v>1105</v>
      </c>
      <c r="F25" s="61">
        <v>1242</v>
      </c>
      <c r="G25" s="61">
        <v>1000</v>
      </c>
    </row>
    <row r="26" spans="1:7" ht="15.75" customHeight="1">
      <c r="B26" s="80" t="s">
        <v>2405</v>
      </c>
      <c r="C26" s="80">
        <v>6</v>
      </c>
      <c r="D26" s="80">
        <v>9</v>
      </c>
      <c r="E26" s="80">
        <v>125</v>
      </c>
      <c r="F26" s="80">
        <v>56</v>
      </c>
      <c r="G26" s="80">
        <v>0</v>
      </c>
    </row>
    <row r="27" spans="1:7" ht="15.75" customHeight="1">
      <c r="B27" s="178" t="s">
        <v>2068</v>
      </c>
      <c r="C27" s="178">
        <v>195</v>
      </c>
      <c r="D27" s="178">
        <v>212</v>
      </c>
      <c r="E27" s="178">
        <v>217</v>
      </c>
      <c r="F27" s="178" t="s">
        <v>2069</v>
      </c>
      <c r="G27" s="178" t="s">
        <v>534</v>
      </c>
    </row>
    <row r="28" spans="1:7" ht="15.75" customHeight="1" thickBot="1">
      <c r="B28" s="81" t="s">
        <v>2070</v>
      </c>
      <c r="C28" s="81">
        <v>32</v>
      </c>
      <c r="D28" s="81">
        <v>31</v>
      </c>
      <c r="E28" s="81">
        <v>37</v>
      </c>
      <c r="F28" s="81">
        <v>41</v>
      </c>
      <c r="G28" s="81" t="s">
        <v>534</v>
      </c>
    </row>
    <row r="30" spans="1:7" ht="39" customHeight="1">
      <c r="B30" s="1085" t="s">
        <v>2071</v>
      </c>
      <c r="C30" s="1085"/>
      <c r="D30" s="1085"/>
      <c r="E30" s="1085"/>
      <c r="F30" s="1085"/>
    </row>
    <row r="32" spans="1:7" ht="18.75" customHeight="1">
      <c r="A32" s="51"/>
      <c r="B32" s="1266" t="s">
        <v>2072</v>
      </c>
      <c r="C32" s="1267"/>
      <c r="D32" s="1268"/>
      <c r="E32" s="1268"/>
    </row>
    <row r="33" spans="2:5" ht="14">
      <c r="B33" s="410"/>
      <c r="C33" s="82"/>
      <c r="D33" s="82"/>
      <c r="E33" s="82"/>
    </row>
    <row r="34" spans="2:5" ht="18.75" customHeight="1" thickBot="1">
      <c r="B34" s="83" t="s">
        <v>2073</v>
      </c>
      <c r="C34" s="76" t="s">
        <v>2074</v>
      </c>
      <c r="D34" s="76" t="s">
        <v>2075</v>
      </c>
      <c r="E34" s="1032" t="s">
        <v>2720</v>
      </c>
    </row>
    <row r="35" spans="2:5" ht="15.75" customHeight="1" thickTop="1">
      <c r="B35" s="634" t="s">
        <v>85</v>
      </c>
      <c r="C35" s="175">
        <v>2756</v>
      </c>
      <c r="D35" s="783">
        <v>40.6</v>
      </c>
      <c r="E35" s="1007" t="s">
        <v>2710</v>
      </c>
    </row>
    <row r="36" spans="2:5" ht="15.75" customHeight="1">
      <c r="B36" s="634" t="s">
        <v>92</v>
      </c>
      <c r="C36" s="175">
        <v>1253</v>
      </c>
      <c r="D36" s="783">
        <v>14.7</v>
      </c>
      <c r="E36" s="1007" t="s">
        <v>2711</v>
      </c>
    </row>
    <row r="37" spans="2:5" ht="15.75" customHeight="1">
      <c r="B37" s="634" t="s">
        <v>2076</v>
      </c>
      <c r="C37" s="175">
        <v>387</v>
      </c>
      <c r="D37" s="783">
        <v>7.31</v>
      </c>
      <c r="E37" s="1007" t="s">
        <v>2712</v>
      </c>
    </row>
    <row r="38" spans="2:5" ht="15.75" customHeight="1">
      <c r="B38" s="634" t="s">
        <v>98</v>
      </c>
      <c r="C38" s="175">
        <v>196</v>
      </c>
      <c r="D38" s="783">
        <v>6.96</v>
      </c>
      <c r="E38" s="1007" t="s">
        <v>2713</v>
      </c>
    </row>
    <row r="39" spans="2:5" ht="15.75" customHeight="1">
      <c r="B39" s="634" t="s">
        <v>189</v>
      </c>
      <c r="C39" s="175">
        <v>36</v>
      </c>
      <c r="D39" s="783">
        <v>3.56</v>
      </c>
      <c r="E39" s="1007" t="s">
        <v>2714</v>
      </c>
    </row>
    <row r="40" spans="2:5" ht="15.75" customHeight="1">
      <c r="B40" s="634" t="s">
        <v>106</v>
      </c>
      <c r="C40" s="175">
        <v>98</v>
      </c>
      <c r="D40" s="783">
        <v>3.1</v>
      </c>
      <c r="E40" s="1007" t="s">
        <v>2715</v>
      </c>
    </row>
    <row r="41" spans="2:5" ht="15.75" customHeight="1">
      <c r="B41" s="634" t="s">
        <v>89</v>
      </c>
      <c r="C41" s="175">
        <v>574</v>
      </c>
      <c r="D41" s="783">
        <v>2.4</v>
      </c>
      <c r="E41" s="1007" t="s">
        <v>2716</v>
      </c>
    </row>
    <row r="42" spans="2:5" ht="15.75" customHeight="1">
      <c r="B42" s="634" t="s">
        <v>2077</v>
      </c>
      <c r="C42" s="175">
        <v>2</v>
      </c>
      <c r="D42" s="783">
        <v>1.4</v>
      </c>
      <c r="E42" s="1007" t="s">
        <v>2717</v>
      </c>
    </row>
    <row r="43" spans="2:5" ht="15.75" customHeight="1">
      <c r="B43" s="634" t="s">
        <v>2078</v>
      </c>
      <c r="C43" s="175">
        <v>18</v>
      </c>
      <c r="D43" s="783">
        <v>1.1000000000000001</v>
      </c>
      <c r="E43" s="1007" t="s">
        <v>2718</v>
      </c>
    </row>
    <row r="44" spans="2:5" ht="15.75" customHeight="1" thickBot="1">
      <c r="B44" s="634" t="s">
        <v>168</v>
      </c>
      <c r="C44" s="175">
        <v>17</v>
      </c>
      <c r="D44" s="783">
        <v>0.7</v>
      </c>
      <c r="E44" s="1007" t="s">
        <v>2719</v>
      </c>
    </row>
    <row r="45" spans="2:5" ht="15.75" customHeight="1" thickBot="1">
      <c r="B45" s="85" t="s">
        <v>2079</v>
      </c>
      <c r="C45" s="784"/>
      <c r="D45" s="784">
        <v>81.900000000000006</v>
      </c>
      <c r="E45" s="1031"/>
    </row>
    <row r="46" spans="2:5" ht="16.5" customHeight="1">
      <c r="B46" s="692" t="s">
        <v>370</v>
      </c>
      <c r="C46" s="86"/>
      <c r="D46" s="86"/>
      <c r="E46" s="86"/>
    </row>
    <row r="47" spans="2:5" ht="12.75" customHeight="1">
      <c r="B47" s="689" t="s">
        <v>2080</v>
      </c>
      <c r="C47" s="86"/>
      <c r="D47" s="86"/>
      <c r="E47" s="86"/>
    </row>
    <row r="48" spans="2:5" ht="12.75" customHeight="1">
      <c r="B48" s="108"/>
      <c r="C48" s="86"/>
      <c r="D48" s="86"/>
      <c r="E48" s="86"/>
    </row>
    <row r="49" spans="1:5" ht="19.5" customHeight="1">
      <c r="A49" s="51"/>
      <c r="B49" s="1268" t="s">
        <v>2081</v>
      </c>
      <c r="C49" s="1268"/>
      <c r="D49" s="1268"/>
      <c r="E49" s="1268"/>
    </row>
    <row r="50" spans="1:5" ht="12" customHeight="1">
      <c r="B50" s="410"/>
      <c r="C50" s="82"/>
      <c r="D50" s="82"/>
      <c r="E50" s="86"/>
    </row>
    <row r="51" spans="1:5" ht="12.75" customHeight="1" thickBot="1">
      <c r="B51" s="303"/>
      <c r="C51" s="76" t="s">
        <v>2074</v>
      </c>
      <c r="D51" s="76" t="s">
        <v>2709</v>
      </c>
      <c r="E51" s="86"/>
    </row>
    <row r="52" spans="1:5" ht="15.75" customHeight="1" thickTop="1">
      <c r="B52" s="481" t="s">
        <v>2082</v>
      </c>
      <c r="C52" s="787"/>
      <c r="D52" s="787"/>
      <c r="E52" s="86"/>
    </row>
    <row r="53" spans="1:5" ht="15.75" customHeight="1">
      <c r="B53" s="75" t="s">
        <v>2083</v>
      </c>
      <c r="C53" s="175">
        <v>107</v>
      </c>
      <c r="D53" s="783">
        <v>8.4</v>
      </c>
      <c r="E53" s="86"/>
    </row>
    <row r="54" spans="1:5" ht="15.75" customHeight="1">
      <c r="B54" s="75" t="s">
        <v>2450</v>
      </c>
      <c r="C54" s="175">
        <v>311</v>
      </c>
      <c r="D54" s="783">
        <v>2.6</v>
      </c>
      <c r="E54" s="86"/>
    </row>
    <row r="55" spans="1:5" ht="15.75" customHeight="1">
      <c r="B55" s="75" t="s">
        <v>2084</v>
      </c>
      <c r="C55" s="175">
        <v>18</v>
      </c>
      <c r="D55" s="783">
        <v>0.2</v>
      </c>
      <c r="E55" s="86"/>
    </row>
    <row r="56" spans="1:5" ht="15.75" customHeight="1">
      <c r="B56" s="75" t="s">
        <v>2085</v>
      </c>
      <c r="C56" s="175">
        <v>80</v>
      </c>
      <c r="D56" s="783">
        <v>0.7</v>
      </c>
      <c r="E56" s="86"/>
    </row>
    <row r="57" spans="1:5" ht="15.75" customHeight="1">
      <c r="B57" s="75" t="s">
        <v>2086</v>
      </c>
      <c r="C57" s="175">
        <v>74</v>
      </c>
      <c r="D57" s="783">
        <v>22.7</v>
      </c>
      <c r="E57" s="86"/>
    </row>
    <row r="58" spans="1:5" ht="15.75" customHeight="1">
      <c r="B58" s="481" t="s">
        <v>2087</v>
      </c>
      <c r="C58" s="787"/>
      <c r="D58" s="788"/>
      <c r="E58" s="86"/>
    </row>
    <row r="59" spans="1:5" ht="15.75" customHeight="1">
      <c r="B59" s="75" t="s">
        <v>2088</v>
      </c>
      <c r="C59" s="175">
        <v>275</v>
      </c>
      <c r="D59" s="783">
        <v>6</v>
      </c>
      <c r="E59" s="86"/>
    </row>
    <row r="60" spans="1:5" ht="15.75" customHeight="1">
      <c r="B60" s="75" t="s">
        <v>2089</v>
      </c>
      <c r="C60" s="175">
        <v>79</v>
      </c>
      <c r="D60" s="783">
        <v>0.3</v>
      </c>
      <c r="E60" s="86"/>
    </row>
    <row r="61" spans="1:5" ht="15.75" customHeight="1">
      <c r="B61" s="75" t="s">
        <v>2090</v>
      </c>
      <c r="C61" s="175">
        <v>113</v>
      </c>
      <c r="D61" s="783">
        <v>4.2</v>
      </c>
      <c r="E61" s="86"/>
    </row>
    <row r="62" spans="1:5" ht="15.75" customHeight="1" thickBot="1">
      <c r="B62" s="690" t="s">
        <v>2091</v>
      </c>
      <c r="C62" s="175">
        <v>77</v>
      </c>
      <c r="D62" s="783">
        <v>11.5</v>
      </c>
      <c r="E62" s="86"/>
    </row>
    <row r="63" spans="1:5" ht="15.75" customHeight="1" thickBot="1">
      <c r="B63" s="85" t="s">
        <v>2079</v>
      </c>
      <c r="C63" s="409"/>
      <c r="D63" s="784">
        <v>56.4</v>
      </c>
      <c r="E63" s="86"/>
    </row>
    <row r="64" spans="1:5" ht="16.5" customHeight="1">
      <c r="B64" s="692" t="s">
        <v>370</v>
      </c>
      <c r="C64" s="86"/>
      <c r="D64" s="86"/>
      <c r="E64" s="86"/>
    </row>
    <row r="65" spans="2:6" ht="15" customHeight="1">
      <c r="B65" s="1072" t="s">
        <v>2092</v>
      </c>
      <c r="C65" s="86"/>
      <c r="D65" s="86"/>
      <c r="E65" s="86"/>
    </row>
    <row r="66" spans="2:6" ht="12.75" customHeight="1">
      <c r="B66" s="87"/>
      <c r="C66" s="304"/>
      <c r="D66" s="86"/>
      <c r="E66" s="86"/>
    </row>
    <row r="67" spans="2:6" ht="15.75" customHeight="1">
      <c r="B67" s="1268" t="s">
        <v>2093</v>
      </c>
      <c r="C67" s="1268"/>
      <c r="D67" s="305"/>
      <c r="E67" s="86"/>
    </row>
    <row r="68" spans="2:6" ht="12.75" customHeight="1">
      <c r="B68" s="412"/>
      <c r="C68" s="86"/>
      <c r="D68" s="86"/>
      <c r="E68" s="86"/>
    </row>
    <row r="69" spans="2:6" ht="12.75" customHeight="1" thickBot="1">
      <c r="B69" s="83" t="s">
        <v>770</v>
      </c>
      <c r="C69" s="411" t="s">
        <v>238</v>
      </c>
      <c r="D69" s="76" t="s">
        <v>239</v>
      </c>
      <c r="E69" s="86"/>
      <c r="F69" s="86"/>
    </row>
    <row r="70" spans="2:6" ht="15.75" customHeight="1" thickTop="1">
      <c r="B70" s="88" t="s">
        <v>2094</v>
      </c>
      <c r="C70" s="170">
        <v>361</v>
      </c>
      <c r="D70" s="170">
        <v>369</v>
      </c>
      <c r="E70" s="86"/>
      <c r="F70" s="86"/>
    </row>
    <row r="71" spans="2:6" ht="15.75" customHeight="1">
      <c r="B71" s="89" t="s">
        <v>2095</v>
      </c>
      <c r="C71" s="785">
        <v>545</v>
      </c>
      <c r="D71" s="171">
        <v>548</v>
      </c>
      <c r="E71" s="86"/>
      <c r="F71" s="86"/>
    </row>
    <row r="72" spans="2:6" ht="15.75" customHeight="1">
      <c r="B72" s="88" t="s">
        <v>2096</v>
      </c>
      <c r="C72" s="170">
        <v>297</v>
      </c>
      <c r="D72" s="170">
        <v>274</v>
      </c>
      <c r="E72" s="86"/>
      <c r="F72" s="86"/>
    </row>
    <row r="73" spans="2:6" ht="15.75" customHeight="1">
      <c r="B73" s="89" t="s">
        <v>2097</v>
      </c>
      <c r="C73" s="785">
        <v>20</v>
      </c>
      <c r="D73" s="171">
        <v>15</v>
      </c>
      <c r="E73" s="86"/>
      <c r="F73" s="86"/>
    </row>
    <row r="74" spans="2:6" ht="15.75" customHeight="1">
      <c r="B74" s="88" t="s">
        <v>2098</v>
      </c>
      <c r="C74" s="170">
        <v>3</v>
      </c>
      <c r="D74" s="170">
        <v>1</v>
      </c>
      <c r="E74" s="86"/>
      <c r="F74" s="86"/>
    </row>
    <row r="75" spans="2:6" ht="15.75" customHeight="1" thickBot="1">
      <c r="B75" s="185" t="s">
        <v>2099</v>
      </c>
      <c r="C75" s="786">
        <v>2</v>
      </c>
      <c r="D75" s="172">
        <v>2</v>
      </c>
      <c r="E75" s="86"/>
      <c r="F75" s="86"/>
    </row>
    <row r="76" spans="2:6" ht="6.75" customHeight="1"/>
    <row r="77" spans="2:6" ht="33" customHeight="1">
      <c r="B77" s="1111" t="s">
        <v>2100</v>
      </c>
      <c r="C77" s="1111"/>
      <c r="D77" s="1111"/>
    </row>
    <row r="78" spans="2:6" ht="12.75" customHeight="1">
      <c r="B78" s="413"/>
    </row>
  </sheetData>
  <sheetProtection algorithmName="SHA-512" hashValue="H57EXsVhnh1r45eDGeI0eycRQp90NqwOHZM1EPzuR33q6g+Ff1ppuShSeAIwvNWRnrM6wWpKpWQB6avIV9PBbA==" saltValue="0Jiyfb/aeY4agUguNMPQjQ==" spinCount="100000" sheet="1" objects="1" scenarios="1"/>
  <mergeCells count="8">
    <mergeCell ref="B77:D77"/>
    <mergeCell ref="B7:F7"/>
    <mergeCell ref="B32:C32"/>
    <mergeCell ref="D32:E32"/>
    <mergeCell ref="B67:C67"/>
    <mergeCell ref="B49:C49"/>
    <mergeCell ref="D49:E49"/>
    <mergeCell ref="B30:F30"/>
  </mergeCells>
  <pageMargins left="0.70866141732283472" right="0.70866141732283472" top="0.74803149606299213" bottom="0.74803149606299213" header="0.31496062992125984" footer="0.31496062992125984"/>
  <pageSetup paperSize="8" scale="50" orientation="landscape" cellComments="asDisplayed" r:id="rId1"/>
  <colBreaks count="1" manualBreakCount="1">
    <brk id="5" max="76"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tabColor theme="4"/>
    <pageSetUpPr fitToPage="1"/>
  </sheetPr>
  <dimension ref="A1:AK66"/>
  <sheetViews>
    <sheetView zoomScale="90" zoomScaleNormal="90" zoomScaleSheetLayoutView="50" workbookViewId="0"/>
  </sheetViews>
  <sheetFormatPr defaultColWidth="9" defaultRowHeight="12.75" customHeight="1"/>
  <cols>
    <col min="1" max="1" width="3.453125" customWidth="1"/>
    <col min="2" max="2" width="99.453125" customWidth="1"/>
    <col min="3" max="3" width="12.1796875" customWidth="1"/>
    <col min="4" max="4" width="9" customWidth="1"/>
    <col min="49" max="49" width="6.7265625" customWidth="1"/>
  </cols>
  <sheetData>
    <row r="1" spans="1:37" ht="13.4" customHeight="1">
      <c r="A1" s="1"/>
      <c r="B1" s="1"/>
      <c r="C1" s="1"/>
    </row>
    <row r="2" spans="1:37" ht="12">
      <c r="A2" s="1"/>
      <c r="B2" s="1"/>
      <c r="AK2" s="103" t="s">
        <v>0</v>
      </c>
    </row>
    <row r="3" spans="1:37" ht="23">
      <c r="A3" s="1"/>
      <c r="B3" s="1"/>
      <c r="C3" s="91"/>
    </row>
    <row r="4" spans="1:37" ht="27" customHeight="1">
      <c r="A4" s="1"/>
      <c r="B4" s="1"/>
      <c r="C4" s="1"/>
    </row>
    <row r="5" spans="1:37" ht="20.25" customHeight="1">
      <c r="A5" s="1"/>
      <c r="B5" s="17" t="s">
        <v>2101</v>
      </c>
      <c r="C5" s="8"/>
    </row>
    <row r="6" spans="1:37" ht="12.75" customHeight="1">
      <c r="B6" s="63"/>
    </row>
    <row r="7" spans="1:37" ht="12.75" customHeight="1">
      <c r="B7" s="63"/>
    </row>
    <row r="66" ht="32.25" customHeight="1"/>
  </sheetData>
  <sheetProtection algorithmName="SHA-512" hashValue="x09l/q5crxpzMVwfNGJP8jqKqQt43yuv1kvJaHvQEMut9ytwSmA1a3oD0aaiiDRIdkP2fIP4PYkhzZuuuF5eUw==" saltValue="UVgfyrnFrQuEcbFYuU7J3Q==" spinCount="100000" sheet="1" objects="1" scenarios="1"/>
  <pageMargins left="0.70866141732283472" right="0.70866141732283472" top="0.74803149606299213" bottom="0.74803149606299213" header="0.31496062992125984" footer="0.31496062992125984"/>
  <pageSetup paperSize="8" scale="4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065FC-03AA-454A-9652-8720252E9F1F}">
  <sheetPr>
    <tabColor rgb="FFC00000"/>
  </sheetPr>
  <dimension ref="B2:B7"/>
  <sheetViews>
    <sheetView workbookViewId="0">
      <selection activeCell="B9" sqref="B9:I9"/>
    </sheetView>
  </sheetViews>
  <sheetFormatPr defaultRowHeight="12"/>
  <cols>
    <col min="2" max="2" width="34.54296875" customWidth="1"/>
  </cols>
  <sheetData>
    <row r="2" spans="2:2">
      <c r="B2" s="529" t="s">
        <v>2102</v>
      </c>
    </row>
    <row r="3" spans="2:2">
      <c r="B3" s="530" t="s">
        <v>591</v>
      </c>
    </row>
    <row r="4" spans="2:2">
      <c r="B4" s="530" t="s">
        <v>2103</v>
      </c>
    </row>
    <row r="5" spans="2:2">
      <c r="B5" s="530" t="s">
        <v>1539</v>
      </c>
    </row>
    <row r="6" spans="2:2">
      <c r="B6" s="530" t="s">
        <v>1513</v>
      </c>
    </row>
    <row r="7" spans="2:2">
      <c r="B7" s="530" t="s">
        <v>87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9AC1F-D871-4C58-9025-419BBE4FEF9E}">
  <sheetPr>
    <tabColor theme="2" tint="-9.9978637043366805E-2"/>
    <pageSetUpPr fitToPage="1"/>
  </sheetPr>
  <dimension ref="A1:I89"/>
  <sheetViews>
    <sheetView showGridLines="0" zoomScaleNormal="100" zoomScaleSheetLayoutView="100" workbookViewId="0"/>
  </sheetViews>
  <sheetFormatPr defaultColWidth="9" defaultRowHeight="12.75" customHeight="1"/>
  <cols>
    <col min="1" max="1" width="3.453125" customWidth="1"/>
    <col min="2" max="2" width="54.7265625" customWidth="1"/>
    <col min="3" max="4" width="23.453125" bestFit="1" customWidth="1"/>
    <col min="5" max="5" width="14.54296875" style="314" bestFit="1" customWidth="1"/>
    <col min="6" max="6" width="43.7265625" bestFit="1" customWidth="1"/>
    <col min="7" max="7" width="11.7265625" customWidth="1"/>
    <col min="8" max="8" width="12.1796875" bestFit="1" customWidth="1"/>
    <col min="9" max="9" width="24" customWidth="1"/>
  </cols>
  <sheetData>
    <row r="1" spans="1:9" ht="13.4" customHeight="1">
      <c r="A1" s="1"/>
      <c r="B1" s="1"/>
      <c r="C1" s="1"/>
      <c r="D1" s="1"/>
      <c r="E1" s="313"/>
      <c r="F1" s="1"/>
      <c r="G1" s="1"/>
      <c r="H1" s="1"/>
      <c r="I1" s="1"/>
    </row>
    <row r="2" spans="1:9" ht="12">
      <c r="A2" s="1"/>
      <c r="B2" s="1"/>
      <c r="C2" s="1"/>
      <c r="D2" s="1"/>
      <c r="E2" s="313"/>
      <c r="F2" s="103" t="s">
        <v>0</v>
      </c>
      <c r="H2" s="1"/>
      <c r="I2" s="1"/>
    </row>
    <row r="3" spans="1:9" ht="12.5">
      <c r="A3" s="1"/>
      <c r="B3" s="1"/>
      <c r="C3" s="63"/>
      <c r="D3" s="1"/>
      <c r="E3" s="313"/>
      <c r="F3" s="1"/>
      <c r="G3" s="3"/>
      <c r="H3" s="1"/>
      <c r="I3" s="1"/>
    </row>
    <row r="4" spans="1:9" ht="28" customHeight="1">
      <c r="A4" s="1"/>
      <c r="B4" s="1"/>
      <c r="C4" s="1"/>
      <c r="D4" s="1"/>
      <c r="E4" s="313"/>
      <c r="F4" s="1"/>
      <c r="G4" s="1"/>
      <c r="H4" s="1"/>
      <c r="I4" s="1"/>
    </row>
    <row r="5" spans="1:9" ht="20">
      <c r="A5" s="1"/>
      <c r="B5" s="16" t="s">
        <v>115</v>
      </c>
      <c r="C5" s="16"/>
      <c r="D5" s="1"/>
      <c r="E5" s="313"/>
      <c r="F5" s="1"/>
      <c r="G5" s="1"/>
      <c r="H5" s="1"/>
      <c r="I5" s="1"/>
    </row>
    <row r="6" spans="1:9" ht="14.15" customHeight="1">
      <c r="A6" s="1"/>
      <c r="B6" s="184"/>
      <c r="C6" s="16"/>
      <c r="D6" s="1"/>
      <c r="E6" s="313"/>
      <c r="F6" s="1"/>
      <c r="G6" s="1"/>
      <c r="H6" s="1"/>
      <c r="I6" s="1"/>
    </row>
    <row r="7" spans="1:9" ht="14.15" customHeight="1">
      <c r="A7" s="1"/>
      <c r="B7" s="184"/>
      <c r="C7" s="16"/>
      <c r="D7" s="1"/>
      <c r="E7" s="313"/>
      <c r="F7" s="1"/>
      <c r="G7" s="1"/>
      <c r="H7" s="1"/>
      <c r="I7" s="1"/>
    </row>
    <row r="8" spans="1:9" ht="15.5">
      <c r="B8" s="1090" t="s">
        <v>116</v>
      </c>
      <c r="C8" s="1090"/>
      <c r="D8" s="1090"/>
      <c r="E8" s="1090"/>
      <c r="F8" s="1090"/>
      <c r="G8" s="1090"/>
      <c r="H8" s="64"/>
      <c r="I8" s="320"/>
    </row>
    <row r="9" spans="1:9" ht="15.5">
      <c r="B9" s="364"/>
      <c r="C9" s="364"/>
      <c r="D9" s="364"/>
      <c r="E9" s="364"/>
      <c r="F9" s="364"/>
      <c r="G9" s="364"/>
      <c r="H9" s="64"/>
      <c r="I9" s="320"/>
    </row>
    <row r="10" spans="1:9" ht="15.75" customHeight="1" thickBot="1">
      <c r="B10" s="821" t="s">
        <v>117</v>
      </c>
      <c r="C10" s="822" t="s">
        <v>118</v>
      </c>
      <c r="D10" s="822" t="s">
        <v>119</v>
      </c>
      <c r="E10" s="823" t="s">
        <v>82</v>
      </c>
      <c r="F10" s="824" t="s">
        <v>120</v>
      </c>
      <c r="H10" s="70"/>
    </row>
    <row r="11" spans="1:9" ht="14.25" customHeight="1" thickTop="1">
      <c r="B11" s="583" t="s">
        <v>121</v>
      </c>
      <c r="C11" s="583" t="s">
        <v>92</v>
      </c>
      <c r="D11" s="583" t="s">
        <v>92</v>
      </c>
      <c r="E11" s="825">
        <v>1</v>
      </c>
      <c r="F11" s="583" t="s">
        <v>122</v>
      </c>
    </row>
    <row r="12" spans="1:9" ht="14.25" customHeight="1">
      <c r="B12" s="422" t="s">
        <v>123</v>
      </c>
      <c r="C12" s="422" t="s">
        <v>92</v>
      </c>
      <c r="D12" s="422" t="s">
        <v>92</v>
      </c>
      <c r="E12" s="826">
        <v>0.66</v>
      </c>
      <c r="F12" s="422" t="s">
        <v>124</v>
      </c>
    </row>
    <row r="13" spans="1:9" ht="14.25" customHeight="1">
      <c r="B13" s="422" t="s">
        <v>125</v>
      </c>
      <c r="C13" s="422" t="s">
        <v>89</v>
      </c>
      <c r="D13" s="422" t="s">
        <v>89</v>
      </c>
      <c r="E13" s="827">
        <v>0.999</v>
      </c>
      <c r="F13" s="422" t="s">
        <v>126</v>
      </c>
    </row>
    <row r="14" spans="1:9" ht="14.25" customHeight="1">
      <c r="B14" s="422" t="s">
        <v>127</v>
      </c>
      <c r="C14" s="422" t="s">
        <v>128</v>
      </c>
      <c r="D14" s="422" t="s">
        <v>85</v>
      </c>
      <c r="E14" s="826">
        <v>1</v>
      </c>
      <c r="F14" s="422" t="s">
        <v>122</v>
      </c>
    </row>
    <row r="15" spans="1:9" ht="14.25" customHeight="1">
      <c r="B15" s="422" t="s">
        <v>129</v>
      </c>
      <c r="C15" s="422" t="s">
        <v>85</v>
      </c>
      <c r="D15" s="422" t="s">
        <v>85</v>
      </c>
      <c r="E15" s="826">
        <v>1</v>
      </c>
      <c r="F15" s="422" t="s">
        <v>130</v>
      </c>
    </row>
    <row r="16" spans="1:9" ht="14.25" customHeight="1">
      <c r="B16" s="422" t="s">
        <v>131</v>
      </c>
      <c r="C16" s="422" t="s">
        <v>85</v>
      </c>
      <c r="D16" s="422" t="s">
        <v>85</v>
      </c>
      <c r="E16" s="826">
        <v>1</v>
      </c>
      <c r="F16" s="422" t="s">
        <v>132</v>
      </c>
    </row>
    <row r="17" spans="2:6" ht="14.25" customHeight="1">
      <c r="B17" s="422" t="s">
        <v>133</v>
      </c>
      <c r="C17" s="422" t="s">
        <v>85</v>
      </c>
      <c r="D17" s="422" t="s">
        <v>85</v>
      </c>
      <c r="E17" s="826">
        <v>1</v>
      </c>
      <c r="F17" s="422" t="s">
        <v>130</v>
      </c>
    </row>
    <row r="18" spans="2:6" ht="14.25" customHeight="1">
      <c r="B18" s="422" t="s">
        <v>134</v>
      </c>
      <c r="C18" s="422" t="s">
        <v>92</v>
      </c>
      <c r="D18" s="422" t="s">
        <v>92</v>
      </c>
      <c r="E18" s="826">
        <v>1</v>
      </c>
      <c r="F18" s="422" t="s">
        <v>122</v>
      </c>
    </row>
    <row r="19" spans="2:6" ht="14.25" customHeight="1">
      <c r="B19" s="422" t="s">
        <v>135</v>
      </c>
      <c r="C19" s="422" t="s">
        <v>92</v>
      </c>
      <c r="D19" s="422" t="s">
        <v>92</v>
      </c>
      <c r="E19" s="826">
        <v>1</v>
      </c>
      <c r="F19" s="422" t="s">
        <v>136</v>
      </c>
    </row>
    <row r="20" spans="2:6" ht="14.25" customHeight="1">
      <c r="B20" s="422" t="s">
        <v>137</v>
      </c>
      <c r="C20" s="422" t="s">
        <v>85</v>
      </c>
      <c r="D20" s="422" t="s">
        <v>85</v>
      </c>
      <c r="E20" s="826">
        <v>1</v>
      </c>
      <c r="F20" s="422" t="s">
        <v>122</v>
      </c>
    </row>
    <row r="21" spans="2:6" ht="14.25" customHeight="1">
      <c r="B21" s="422" t="s">
        <v>138</v>
      </c>
      <c r="C21" s="422" t="s">
        <v>85</v>
      </c>
      <c r="D21" s="422" t="s">
        <v>85</v>
      </c>
      <c r="E21" s="826">
        <v>1</v>
      </c>
      <c r="F21" s="422" t="s">
        <v>139</v>
      </c>
    </row>
    <row r="22" spans="2:6" ht="14.25" customHeight="1">
      <c r="B22" s="422" t="s">
        <v>140</v>
      </c>
      <c r="C22" s="422" t="s">
        <v>92</v>
      </c>
      <c r="D22" s="422" t="s">
        <v>92</v>
      </c>
      <c r="E22" s="826">
        <v>1</v>
      </c>
      <c r="F22" s="422" t="s">
        <v>141</v>
      </c>
    </row>
    <row r="23" spans="2:6" ht="14.25" customHeight="1">
      <c r="B23" s="422" t="s">
        <v>142</v>
      </c>
      <c r="C23" s="422" t="s">
        <v>98</v>
      </c>
      <c r="D23" s="422" t="s">
        <v>98</v>
      </c>
      <c r="E23" s="826">
        <v>0.64</v>
      </c>
      <c r="F23" s="422" t="s">
        <v>136</v>
      </c>
    </row>
    <row r="24" spans="2:6" ht="14.25" customHeight="1">
      <c r="B24" s="422" t="s">
        <v>143</v>
      </c>
      <c r="C24" s="422" t="s">
        <v>85</v>
      </c>
      <c r="D24" s="422" t="s">
        <v>85</v>
      </c>
      <c r="E24" s="826">
        <v>1</v>
      </c>
      <c r="F24" s="422" t="s">
        <v>122</v>
      </c>
    </row>
    <row r="25" spans="2:6" ht="14.25" customHeight="1">
      <c r="B25" s="422" t="s">
        <v>144</v>
      </c>
      <c r="C25" s="422" t="s">
        <v>128</v>
      </c>
      <c r="D25" s="422" t="s">
        <v>85</v>
      </c>
      <c r="E25" s="826">
        <v>1</v>
      </c>
      <c r="F25" s="422" t="s">
        <v>122</v>
      </c>
    </row>
    <row r="26" spans="2:6" ht="14.25" customHeight="1">
      <c r="B26" s="422" t="s">
        <v>145</v>
      </c>
      <c r="C26" s="422" t="s">
        <v>92</v>
      </c>
      <c r="D26" s="422" t="s">
        <v>92</v>
      </c>
      <c r="E26" s="826">
        <v>1</v>
      </c>
      <c r="F26" s="422" t="s">
        <v>122</v>
      </c>
    </row>
    <row r="27" spans="2:6" ht="14.25" customHeight="1">
      <c r="B27" s="422" t="s">
        <v>146</v>
      </c>
      <c r="C27" s="422" t="s">
        <v>85</v>
      </c>
      <c r="D27" s="422" t="s">
        <v>85</v>
      </c>
      <c r="E27" s="826">
        <v>1</v>
      </c>
      <c r="F27" s="422" t="s">
        <v>122</v>
      </c>
    </row>
    <row r="28" spans="2:6" ht="14.25" customHeight="1">
      <c r="B28" s="422" t="s">
        <v>147</v>
      </c>
      <c r="C28" s="422" t="s">
        <v>85</v>
      </c>
      <c r="D28" s="422" t="s">
        <v>85</v>
      </c>
      <c r="E28" s="826">
        <v>1</v>
      </c>
      <c r="F28" s="422" t="s">
        <v>148</v>
      </c>
    </row>
    <row r="29" spans="2:6" ht="14.25" customHeight="1">
      <c r="B29" s="422" t="s">
        <v>149</v>
      </c>
      <c r="C29" s="422" t="s">
        <v>85</v>
      </c>
      <c r="D29" s="422" t="s">
        <v>85</v>
      </c>
      <c r="E29" s="826">
        <v>1</v>
      </c>
      <c r="F29" s="422" t="s">
        <v>148</v>
      </c>
    </row>
    <row r="30" spans="2:6" ht="14.25" customHeight="1">
      <c r="B30" s="422" t="s">
        <v>150</v>
      </c>
      <c r="C30" s="422" t="s">
        <v>92</v>
      </c>
      <c r="D30" s="422" t="s">
        <v>92</v>
      </c>
      <c r="E30" s="826">
        <v>1</v>
      </c>
      <c r="F30" s="422" t="s">
        <v>151</v>
      </c>
    </row>
    <row r="31" spans="2:6" ht="14.25" customHeight="1">
      <c r="B31" s="422" t="s">
        <v>152</v>
      </c>
      <c r="C31" s="422" t="s">
        <v>104</v>
      </c>
      <c r="D31" s="422" t="s">
        <v>104</v>
      </c>
      <c r="E31" s="826">
        <v>1</v>
      </c>
      <c r="F31" s="422" t="s">
        <v>141</v>
      </c>
    </row>
    <row r="32" spans="2:6" ht="14.25" customHeight="1">
      <c r="B32" s="422" t="s">
        <v>153</v>
      </c>
      <c r="C32" s="422" t="s">
        <v>85</v>
      </c>
      <c r="D32" s="422" t="s">
        <v>85</v>
      </c>
      <c r="E32" s="826">
        <v>1</v>
      </c>
      <c r="F32" s="422" t="s">
        <v>122</v>
      </c>
    </row>
    <row r="33" spans="2:6" ht="14.25" customHeight="1">
      <c r="B33" s="422" t="s">
        <v>154</v>
      </c>
      <c r="C33" s="422" t="s">
        <v>85</v>
      </c>
      <c r="D33" s="422" t="s">
        <v>85</v>
      </c>
      <c r="E33" s="826">
        <v>1</v>
      </c>
      <c r="F33" s="422" t="s">
        <v>122</v>
      </c>
    </row>
    <row r="34" spans="2:6" ht="14.25" customHeight="1">
      <c r="B34" s="422" t="s">
        <v>155</v>
      </c>
      <c r="C34" s="422" t="s">
        <v>156</v>
      </c>
      <c r="D34" s="422" t="s">
        <v>156</v>
      </c>
      <c r="E34" s="826">
        <v>1</v>
      </c>
      <c r="F34" s="422" t="s">
        <v>102</v>
      </c>
    </row>
    <row r="35" spans="2:6" ht="14.25" customHeight="1">
      <c r="B35" s="422" t="s">
        <v>157</v>
      </c>
      <c r="C35" s="422" t="s">
        <v>158</v>
      </c>
      <c r="D35" s="422" t="s">
        <v>158</v>
      </c>
      <c r="E35" s="826">
        <v>1</v>
      </c>
      <c r="F35" s="422" t="s">
        <v>159</v>
      </c>
    </row>
    <row r="36" spans="2:6" ht="14.25" customHeight="1">
      <c r="B36" s="422" t="s">
        <v>160</v>
      </c>
      <c r="C36" s="422" t="s">
        <v>85</v>
      </c>
      <c r="D36" s="422" t="s">
        <v>85</v>
      </c>
      <c r="E36" s="826">
        <v>1</v>
      </c>
      <c r="F36" s="422" t="s">
        <v>161</v>
      </c>
    </row>
    <row r="37" spans="2:6" ht="14.25" customHeight="1">
      <c r="B37" s="422" t="s">
        <v>162</v>
      </c>
      <c r="C37" s="422" t="s">
        <v>85</v>
      </c>
      <c r="D37" s="422" t="s">
        <v>85</v>
      </c>
      <c r="E37" s="826">
        <v>1</v>
      </c>
      <c r="F37" s="422" t="s">
        <v>122</v>
      </c>
    </row>
    <row r="38" spans="2:6" ht="14.25" customHeight="1">
      <c r="B38" s="422" t="s">
        <v>163</v>
      </c>
      <c r="C38" s="422" t="s">
        <v>85</v>
      </c>
      <c r="D38" s="422" t="s">
        <v>85</v>
      </c>
      <c r="E38" s="826">
        <v>1</v>
      </c>
      <c r="F38" s="422" t="s">
        <v>164</v>
      </c>
    </row>
    <row r="39" spans="2:6" ht="14.25" customHeight="1">
      <c r="B39" s="422" t="s">
        <v>165</v>
      </c>
      <c r="C39" s="422" t="s">
        <v>89</v>
      </c>
      <c r="D39" s="422" t="s">
        <v>89</v>
      </c>
      <c r="E39" s="826">
        <v>1</v>
      </c>
      <c r="F39" s="422" t="s">
        <v>40</v>
      </c>
    </row>
    <row r="40" spans="2:6" ht="14.25" customHeight="1">
      <c r="B40" s="422" t="s">
        <v>166</v>
      </c>
      <c r="C40" s="422" t="s">
        <v>89</v>
      </c>
      <c r="D40" s="422" t="s">
        <v>89</v>
      </c>
      <c r="E40" s="826">
        <v>1</v>
      </c>
      <c r="F40" s="422" t="s">
        <v>102</v>
      </c>
    </row>
    <row r="41" spans="2:6" ht="14.25" customHeight="1">
      <c r="B41" s="422" t="s">
        <v>167</v>
      </c>
      <c r="C41" s="422" t="s">
        <v>168</v>
      </c>
      <c r="D41" s="422" t="s">
        <v>168</v>
      </c>
      <c r="E41" s="826">
        <v>1</v>
      </c>
      <c r="F41" s="422" t="s">
        <v>169</v>
      </c>
    </row>
    <row r="42" spans="2:6" ht="14.25" customHeight="1">
      <c r="B42" s="422" t="s">
        <v>170</v>
      </c>
      <c r="C42" s="422" t="s">
        <v>168</v>
      </c>
      <c r="D42" s="422" t="s">
        <v>168</v>
      </c>
      <c r="E42" s="826">
        <v>1</v>
      </c>
      <c r="F42" s="422" t="s">
        <v>169</v>
      </c>
    </row>
    <row r="43" spans="2:6" ht="14.25" customHeight="1">
      <c r="B43" s="422" t="s">
        <v>171</v>
      </c>
      <c r="C43" s="422" t="s">
        <v>128</v>
      </c>
      <c r="D43" s="422" t="s">
        <v>172</v>
      </c>
      <c r="E43" s="826">
        <v>1</v>
      </c>
      <c r="F43" s="422" t="s">
        <v>141</v>
      </c>
    </row>
    <row r="44" spans="2:6" ht="14.25" customHeight="1">
      <c r="B44" s="422" t="s">
        <v>173</v>
      </c>
      <c r="C44" s="422" t="s">
        <v>85</v>
      </c>
      <c r="D44" s="422" t="s">
        <v>85</v>
      </c>
      <c r="E44" s="826">
        <v>1</v>
      </c>
      <c r="F44" s="422" t="s">
        <v>174</v>
      </c>
    </row>
    <row r="45" spans="2:6" ht="14.25" customHeight="1">
      <c r="B45" s="422" t="s">
        <v>175</v>
      </c>
      <c r="C45" s="422" t="s">
        <v>89</v>
      </c>
      <c r="D45" s="422" t="s">
        <v>89</v>
      </c>
      <c r="E45" s="826">
        <v>1</v>
      </c>
      <c r="F45" s="422" t="s">
        <v>102</v>
      </c>
    </row>
    <row r="46" spans="2:6" ht="14.25" customHeight="1">
      <c r="B46" s="422" t="s">
        <v>176</v>
      </c>
      <c r="C46" s="422" t="s">
        <v>128</v>
      </c>
      <c r="D46" s="422" t="s">
        <v>85</v>
      </c>
      <c r="E46" s="826">
        <v>1</v>
      </c>
      <c r="F46" s="422" t="s">
        <v>122</v>
      </c>
    </row>
    <row r="47" spans="2:6" ht="14.25" customHeight="1">
      <c r="B47" s="422" t="s">
        <v>177</v>
      </c>
      <c r="C47" s="422" t="s">
        <v>85</v>
      </c>
      <c r="D47" s="422" t="s">
        <v>85</v>
      </c>
      <c r="E47" s="826">
        <v>1</v>
      </c>
      <c r="F47" s="422" t="s">
        <v>124</v>
      </c>
    </row>
    <row r="48" spans="2:6" ht="14.25" customHeight="1">
      <c r="B48" s="422" t="s">
        <v>178</v>
      </c>
      <c r="C48" s="422" t="s">
        <v>104</v>
      </c>
      <c r="D48" s="422" t="s">
        <v>104</v>
      </c>
      <c r="E48" s="826">
        <v>1</v>
      </c>
      <c r="F48" s="422" t="s">
        <v>102</v>
      </c>
    </row>
    <row r="49" spans="2:6" ht="14.25" customHeight="1">
      <c r="B49" s="422" t="s">
        <v>179</v>
      </c>
      <c r="C49" s="422" t="s">
        <v>110</v>
      </c>
      <c r="D49" s="422" t="s">
        <v>110</v>
      </c>
      <c r="E49" s="826">
        <v>1</v>
      </c>
      <c r="F49" s="422" t="s">
        <v>122</v>
      </c>
    </row>
    <row r="50" spans="2:6" ht="14.25" customHeight="1">
      <c r="B50" s="422" t="s">
        <v>180</v>
      </c>
      <c r="C50" s="422" t="s">
        <v>110</v>
      </c>
      <c r="D50" s="422" t="s">
        <v>110</v>
      </c>
      <c r="E50" s="826">
        <v>1</v>
      </c>
      <c r="F50" s="422" t="s">
        <v>122</v>
      </c>
    </row>
    <row r="51" spans="2:6" ht="14.25" customHeight="1">
      <c r="B51" s="422" t="s">
        <v>181</v>
      </c>
      <c r="C51" s="422" t="s">
        <v>85</v>
      </c>
      <c r="D51" s="422" t="s">
        <v>85</v>
      </c>
      <c r="E51" s="826">
        <v>1</v>
      </c>
      <c r="F51" s="422" t="s">
        <v>122</v>
      </c>
    </row>
    <row r="52" spans="2:6" ht="14.25" customHeight="1">
      <c r="B52" s="422" t="s">
        <v>182</v>
      </c>
      <c r="C52" s="422" t="s">
        <v>85</v>
      </c>
      <c r="D52" s="422" t="s">
        <v>85</v>
      </c>
      <c r="E52" s="826">
        <v>1</v>
      </c>
      <c r="F52" s="422" t="s">
        <v>122</v>
      </c>
    </row>
    <row r="53" spans="2:6" ht="14.25" customHeight="1">
      <c r="B53" s="422" t="s">
        <v>183</v>
      </c>
      <c r="C53" s="422" t="s">
        <v>168</v>
      </c>
      <c r="D53" s="422" t="s">
        <v>168</v>
      </c>
      <c r="E53" s="826">
        <v>1</v>
      </c>
      <c r="F53" s="422" t="s">
        <v>122</v>
      </c>
    </row>
    <row r="54" spans="2:6" ht="14.25" customHeight="1">
      <c r="B54" s="422" t="s">
        <v>184</v>
      </c>
      <c r="C54" s="422" t="s">
        <v>185</v>
      </c>
      <c r="D54" s="422" t="s">
        <v>85</v>
      </c>
      <c r="E54" s="826">
        <v>1</v>
      </c>
      <c r="F54" s="422" t="s">
        <v>122</v>
      </c>
    </row>
    <row r="55" spans="2:6" ht="14.25" customHeight="1">
      <c r="B55" s="422" t="s">
        <v>186</v>
      </c>
      <c r="C55" s="422" t="s">
        <v>85</v>
      </c>
      <c r="D55" s="422" t="s">
        <v>85</v>
      </c>
      <c r="E55" s="826">
        <v>1</v>
      </c>
      <c r="F55" s="422" t="s">
        <v>187</v>
      </c>
    </row>
    <row r="56" spans="2:6" ht="14.25" customHeight="1">
      <c r="B56" s="422" t="s">
        <v>188</v>
      </c>
      <c r="C56" s="422" t="s">
        <v>189</v>
      </c>
      <c r="D56" s="422" t="s">
        <v>189</v>
      </c>
      <c r="E56" s="826">
        <v>1</v>
      </c>
      <c r="F56" s="422" t="s">
        <v>190</v>
      </c>
    </row>
    <row r="57" spans="2:6" ht="14.25" customHeight="1">
      <c r="B57" s="422" t="s">
        <v>191</v>
      </c>
      <c r="C57" s="422" t="s">
        <v>106</v>
      </c>
      <c r="D57" s="422" t="s">
        <v>106</v>
      </c>
      <c r="E57" s="826">
        <v>1</v>
      </c>
      <c r="F57" s="422" t="s">
        <v>192</v>
      </c>
    </row>
    <row r="58" spans="2:6" ht="14.25" customHeight="1">
      <c r="B58" s="422" t="s">
        <v>193</v>
      </c>
      <c r="C58" s="422" t="s">
        <v>158</v>
      </c>
      <c r="D58" s="422" t="s">
        <v>158</v>
      </c>
      <c r="E58" s="826">
        <v>1</v>
      </c>
      <c r="F58" s="422" t="s">
        <v>141</v>
      </c>
    </row>
    <row r="59" spans="2:6" ht="14.25" customHeight="1">
      <c r="B59" s="422" t="s">
        <v>194</v>
      </c>
      <c r="C59" s="422" t="s">
        <v>92</v>
      </c>
      <c r="D59" s="422" t="s">
        <v>92</v>
      </c>
      <c r="E59" s="826">
        <v>1</v>
      </c>
      <c r="F59" s="422" t="s">
        <v>141</v>
      </c>
    </row>
    <row r="60" spans="2:6" ht="14.25" customHeight="1">
      <c r="B60" s="422" t="s">
        <v>195</v>
      </c>
      <c r="C60" s="422" t="s">
        <v>85</v>
      </c>
      <c r="D60" s="422" t="s">
        <v>85</v>
      </c>
      <c r="E60" s="826">
        <v>1</v>
      </c>
      <c r="F60" s="422" t="s">
        <v>196</v>
      </c>
    </row>
    <row r="61" spans="2:6" ht="14.25" customHeight="1">
      <c r="B61" s="422" t="s">
        <v>197</v>
      </c>
      <c r="C61" s="422" t="s">
        <v>92</v>
      </c>
      <c r="D61" s="422" t="s">
        <v>92</v>
      </c>
      <c r="E61" s="826">
        <v>1</v>
      </c>
      <c r="F61" s="422" t="s">
        <v>169</v>
      </c>
    </row>
    <row r="62" spans="2:6" ht="14.25" customHeight="1">
      <c r="B62" s="422" t="s">
        <v>198</v>
      </c>
      <c r="C62" s="422" t="s">
        <v>92</v>
      </c>
      <c r="D62" s="422" t="s">
        <v>92</v>
      </c>
      <c r="E62" s="826">
        <v>1</v>
      </c>
      <c r="F62" s="422" t="s">
        <v>122</v>
      </c>
    </row>
    <row r="63" spans="2:6" ht="14.25" customHeight="1">
      <c r="B63" s="422" t="s">
        <v>199</v>
      </c>
      <c r="C63" s="422" t="s">
        <v>172</v>
      </c>
      <c r="D63" s="422" t="s">
        <v>172</v>
      </c>
      <c r="E63" s="826">
        <v>1</v>
      </c>
      <c r="F63" s="422" t="s">
        <v>200</v>
      </c>
    </row>
    <row r="64" spans="2:6" ht="14.25" customHeight="1">
      <c r="B64" s="422" t="s">
        <v>201</v>
      </c>
      <c r="C64" s="422" t="s">
        <v>92</v>
      </c>
      <c r="D64" s="422" t="s">
        <v>92</v>
      </c>
      <c r="E64" s="826">
        <v>1</v>
      </c>
      <c r="F64" s="422" t="s">
        <v>124</v>
      </c>
    </row>
    <row r="65" spans="2:7" ht="14.25" customHeight="1">
      <c r="B65" s="422" t="s">
        <v>202</v>
      </c>
      <c r="C65" s="422" t="s">
        <v>92</v>
      </c>
      <c r="D65" s="422" t="s">
        <v>92</v>
      </c>
      <c r="E65" s="826">
        <v>1</v>
      </c>
      <c r="F65" s="422" t="s">
        <v>122</v>
      </c>
    </row>
    <row r="66" spans="2:7" ht="14.25" customHeight="1">
      <c r="B66" s="422" t="s">
        <v>203</v>
      </c>
      <c r="C66" s="422" t="s">
        <v>110</v>
      </c>
      <c r="D66" s="422" t="s">
        <v>110</v>
      </c>
      <c r="E66" s="826">
        <v>1</v>
      </c>
      <c r="F66" s="422" t="s">
        <v>122</v>
      </c>
    </row>
    <row r="67" spans="2:7" ht="14.25" customHeight="1">
      <c r="B67" s="422" t="s">
        <v>204</v>
      </c>
      <c r="C67" s="422" t="s">
        <v>205</v>
      </c>
      <c r="D67" s="422" t="s">
        <v>205</v>
      </c>
      <c r="E67" s="826">
        <v>1</v>
      </c>
      <c r="F67" s="422" t="s">
        <v>206</v>
      </c>
    </row>
    <row r="68" spans="2:7" ht="14.25" customHeight="1">
      <c r="B68" s="422" t="s">
        <v>207</v>
      </c>
      <c r="C68" s="422" t="s">
        <v>85</v>
      </c>
      <c r="D68" s="422" t="s">
        <v>85</v>
      </c>
      <c r="E68" s="826">
        <v>1</v>
      </c>
      <c r="F68" s="422" t="s">
        <v>169</v>
      </c>
    </row>
    <row r="69" spans="2:7" ht="14.25" customHeight="1">
      <c r="B69" s="422" t="s">
        <v>208</v>
      </c>
      <c r="C69" s="422" t="s">
        <v>85</v>
      </c>
      <c r="D69" s="422" t="s">
        <v>85</v>
      </c>
      <c r="E69" s="826">
        <v>1</v>
      </c>
      <c r="F69" s="422" t="s">
        <v>169</v>
      </c>
    </row>
    <row r="70" spans="2:7" ht="14.25" customHeight="1">
      <c r="B70" s="422" t="s">
        <v>209</v>
      </c>
      <c r="C70" s="422" t="s">
        <v>104</v>
      </c>
      <c r="D70" s="422" t="s">
        <v>104</v>
      </c>
      <c r="E70" s="826">
        <v>1</v>
      </c>
      <c r="F70" s="422" t="s">
        <v>102</v>
      </c>
    </row>
    <row r="71" spans="2:7" ht="14.25" customHeight="1">
      <c r="B71" s="422" t="s">
        <v>210</v>
      </c>
      <c r="C71" s="422" t="s">
        <v>85</v>
      </c>
      <c r="D71" s="422" t="s">
        <v>85</v>
      </c>
      <c r="E71" s="826">
        <v>0.86</v>
      </c>
      <c r="F71" s="422" t="s">
        <v>211</v>
      </c>
    </row>
    <row r="72" spans="2:7" ht="14.25" customHeight="1">
      <c r="B72" s="422" t="s">
        <v>212</v>
      </c>
      <c r="C72" s="422" t="s">
        <v>189</v>
      </c>
      <c r="D72" s="422" t="s">
        <v>85</v>
      </c>
      <c r="E72" s="826">
        <v>1</v>
      </c>
      <c r="F72" s="422" t="s">
        <v>213</v>
      </c>
    </row>
    <row r="73" spans="2:7" ht="14.25" customHeight="1" thickBot="1">
      <c r="B73" s="288" t="s">
        <v>214</v>
      </c>
      <c r="C73" s="288" t="s">
        <v>85</v>
      </c>
      <c r="D73" s="288" t="s">
        <v>85</v>
      </c>
      <c r="E73" s="828">
        <v>1</v>
      </c>
      <c r="F73" s="288" t="s">
        <v>102</v>
      </c>
    </row>
    <row r="74" spans="2:7" ht="12.75" customHeight="1">
      <c r="B74" s="423"/>
      <c r="C74" s="423"/>
      <c r="D74" s="423"/>
      <c r="E74" s="432"/>
      <c r="F74" s="423"/>
    </row>
    <row r="75" spans="2:7" ht="12.75" customHeight="1">
      <c r="B75" s="423"/>
      <c r="C75" s="423"/>
      <c r="D75" s="423"/>
      <c r="E75" s="432"/>
      <c r="F75" s="423"/>
    </row>
    <row r="76" spans="2:7" ht="15.5">
      <c r="B76" s="1090" t="s">
        <v>215</v>
      </c>
      <c r="C76" s="1090"/>
      <c r="D76" s="1090"/>
      <c r="E76" s="1090"/>
      <c r="F76" s="1090"/>
      <c r="G76" s="1090"/>
    </row>
    <row r="77" spans="2:7" ht="12.75" customHeight="1">
      <c r="B77" s="421"/>
      <c r="C77" s="421"/>
      <c r="D77" s="421"/>
      <c r="E77" s="829"/>
      <c r="F77" s="421"/>
    </row>
    <row r="78" spans="2:7" ht="12.75" customHeight="1" thickBot="1">
      <c r="B78" s="821" t="s">
        <v>117</v>
      </c>
      <c r="C78" s="822" t="s">
        <v>118</v>
      </c>
      <c r="D78" s="822" t="s">
        <v>119</v>
      </c>
      <c r="E78" s="823" t="s">
        <v>82</v>
      </c>
      <c r="F78" s="824" t="s">
        <v>120</v>
      </c>
    </row>
    <row r="79" spans="2:7" ht="14.25" customHeight="1" thickTop="1">
      <c r="B79" s="583" t="s">
        <v>216</v>
      </c>
      <c r="C79" s="583" t="s">
        <v>85</v>
      </c>
      <c r="D79" s="583" t="s">
        <v>85</v>
      </c>
      <c r="E79" s="825">
        <v>0.6</v>
      </c>
      <c r="F79" s="583" t="s">
        <v>217</v>
      </c>
    </row>
    <row r="80" spans="2:7" ht="14.25" customHeight="1">
      <c r="B80" s="422" t="s">
        <v>218</v>
      </c>
      <c r="C80" s="422" t="s">
        <v>92</v>
      </c>
      <c r="D80" s="422" t="s">
        <v>92</v>
      </c>
      <c r="E80" s="827">
        <v>0.54600000000000004</v>
      </c>
      <c r="F80" s="422" t="s">
        <v>217</v>
      </c>
    </row>
    <row r="81" spans="2:6" ht="14.25" customHeight="1">
      <c r="B81" s="422" t="s">
        <v>219</v>
      </c>
      <c r="C81" s="422" t="s">
        <v>92</v>
      </c>
      <c r="D81" s="422" t="s">
        <v>92</v>
      </c>
      <c r="E81" s="826">
        <v>0.6</v>
      </c>
      <c r="F81" s="422" t="s">
        <v>141</v>
      </c>
    </row>
    <row r="82" spans="2:6" ht="14.25" customHeight="1">
      <c r="B82" s="422" t="s">
        <v>220</v>
      </c>
      <c r="C82" s="422" t="s">
        <v>106</v>
      </c>
      <c r="D82" s="422" t="s">
        <v>106</v>
      </c>
      <c r="E82" s="826">
        <v>0.33</v>
      </c>
      <c r="F82" s="422" t="s">
        <v>221</v>
      </c>
    </row>
    <row r="83" spans="2:6" ht="14.25" customHeight="1">
      <c r="B83" s="422" t="s">
        <v>222</v>
      </c>
      <c r="C83" s="422" t="s">
        <v>85</v>
      </c>
      <c r="D83" s="422" t="s">
        <v>85</v>
      </c>
      <c r="E83" s="827">
        <v>0.16700000000000001</v>
      </c>
      <c r="F83" s="422" t="s">
        <v>223</v>
      </c>
    </row>
    <row r="84" spans="2:6" ht="14.25" customHeight="1">
      <c r="B84" s="422" t="s">
        <v>224</v>
      </c>
      <c r="C84" s="422" t="s">
        <v>225</v>
      </c>
      <c r="D84" s="422" t="s">
        <v>225</v>
      </c>
      <c r="E84" s="826">
        <v>0.6</v>
      </c>
      <c r="F84" s="422" t="s">
        <v>206</v>
      </c>
    </row>
    <row r="85" spans="2:6" ht="14.25" customHeight="1">
      <c r="B85" s="422" t="s">
        <v>226</v>
      </c>
      <c r="C85" s="422" t="s">
        <v>92</v>
      </c>
      <c r="D85" s="422" t="s">
        <v>92</v>
      </c>
      <c r="E85" s="826">
        <v>0.6</v>
      </c>
      <c r="F85" s="422" t="s">
        <v>122</v>
      </c>
    </row>
    <row r="86" spans="2:6" ht="14.25" customHeight="1">
      <c r="B86" s="422" t="s">
        <v>227</v>
      </c>
      <c r="C86" s="422" t="s">
        <v>92</v>
      </c>
      <c r="D86" s="422" t="s">
        <v>92</v>
      </c>
      <c r="E86" s="826">
        <v>0.6</v>
      </c>
      <c r="F86" s="422" t="s">
        <v>122</v>
      </c>
    </row>
    <row r="87" spans="2:6" ht="14.25" customHeight="1">
      <c r="B87" s="422" t="s">
        <v>228</v>
      </c>
      <c r="C87" s="422" t="s">
        <v>189</v>
      </c>
      <c r="D87" s="422" t="s">
        <v>189</v>
      </c>
      <c r="E87" s="826">
        <v>0.6</v>
      </c>
      <c r="F87" s="422" t="s">
        <v>190</v>
      </c>
    </row>
    <row r="88" spans="2:6" ht="14.25" customHeight="1">
      <c r="B88" s="422" t="s">
        <v>229</v>
      </c>
      <c r="C88" s="422" t="s">
        <v>110</v>
      </c>
      <c r="D88" s="422" t="s">
        <v>110</v>
      </c>
      <c r="E88" s="826">
        <v>0.45</v>
      </c>
      <c r="F88" s="422" t="s">
        <v>230</v>
      </c>
    </row>
    <row r="89" spans="2:6" ht="14.25" customHeight="1" thickBot="1">
      <c r="B89" s="288" t="s">
        <v>231</v>
      </c>
      <c r="C89" s="288" t="s">
        <v>92</v>
      </c>
      <c r="D89" s="288" t="s">
        <v>92</v>
      </c>
      <c r="E89" s="828">
        <v>0.6</v>
      </c>
      <c r="F89" s="288" t="s">
        <v>122</v>
      </c>
    </row>
  </sheetData>
  <sheetProtection algorithmName="SHA-512" hashValue="iXEZukTlgWs7QPXY7w+ya4wm9TJvNsZo+xJK0tRg1mqo1xHWXdvg81Tj7vTPkatDZOL8v5UUqkzymWhTYHJRqQ==" saltValue="rMgfg84C3XSWXAkoTJ2fQg==" spinCount="100000" sheet="1" objects="1" scenarios="1" sort="0" autoFilter="0"/>
  <mergeCells count="2">
    <mergeCell ref="B76:G76"/>
    <mergeCell ref="B8:G8"/>
  </mergeCells>
  <pageMargins left="0.70866141732283472" right="0.70866141732283472" top="0.74803149606299213" bottom="0.74803149606299213" header="0.31496062992125984" footer="0.31496062992125984"/>
  <pageSetup paperSize="8" scale="80" orientation="portrait"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B3ABA-6F79-40EA-A431-9F72EB2F0171}">
  <sheetPr codeName="Sheet4">
    <tabColor theme="5"/>
    <pageSetUpPr fitToPage="1"/>
  </sheetPr>
  <dimension ref="A1:D11"/>
  <sheetViews>
    <sheetView showGridLines="0" zoomScaleNormal="100" zoomScaleSheetLayoutView="100" workbookViewId="0"/>
  </sheetViews>
  <sheetFormatPr defaultColWidth="9" defaultRowHeight="12.75" customHeight="1"/>
  <cols>
    <col min="1" max="1" width="3.453125" customWidth="1"/>
    <col min="2" max="2" width="43.7265625" customWidth="1"/>
    <col min="3" max="3" width="42.81640625" customWidth="1"/>
    <col min="4" max="4" width="9" customWidth="1"/>
  </cols>
  <sheetData>
    <row r="1" spans="1:4" ht="13.4" customHeight="1">
      <c r="A1" s="1"/>
      <c r="B1" s="1"/>
      <c r="C1" s="1"/>
    </row>
    <row r="2" spans="1:4" ht="12">
      <c r="A2" s="1"/>
      <c r="B2" s="1"/>
      <c r="C2" s="103" t="s">
        <v>0</v>
      </c>
    </row>
    <row r="3" spans="1:4" ht="12.5">
      <c r="A3" s="1"/>
      <c r="B3" s="1"/>
      <c r="C3" s="3"/>
    </row>
    <row r="4" spans="1:4" ht="27" customHeight="1">
      <c r="A4" s="1"/>
      <c r="B4" s="1"/>
      <c r="C4" s="1"/>
    </row>
    <row r="5" spans="1:4" ht="20">
      <c r="A5" s="1"/>
      <c r="B5" s="16" t="s">
        <v>232</v>
      </c>
      <c r="C5" s="10"/>
    </row>
    <row r="6" spans="1:4" ht="12" customHeight="1">
      <c r="A6" s="1"/>
      <c r="B6" s="4"/>
      <c r="C6" s="10"/>
    </row>
    <row r="7" spans="1:4" ht="40.5" customHeight="1">
      <c r="A7" s="1"/>
      <c r="B7" s="1091" t="s">
        <v>233</v>
      </c>
      <c r="C7" s="1091"/>
      <c r="D7" s="64"/>
    </row>
    <row r="8" spans="1:4" ht="12.5">
      <c r="A8" s="1"/>
      <c r="B8" s="207"/>
      <c r="C8" s="208"/>
    </row>
    <row r="9" spans="1:4" ht="12.5" thickBot="1">
      <c r="A9" s="1"/>
      <c r="B9" s="49" t="s">
        <v>234</v>
      </c>
      <c r="C9" s="49" t="s">
        <v>25</v>
      </c>
    </row>
    <row r="10" spans="1:4" ht="16.5" customHeight="1" thickTop="1">
      <c r="A10" s="1"/>
      <c r="B10" s="183" t="s">
        <v>30</v>
      </c>
      <c r="C10" s="386" t="s">
        <v>30</v>
      </c>
    </row>
    <row r="11" spans="1:4" ht="16.5" customHeight="1" thickBot="1">
      <c r="A11" s="1"/>
      <c r="B11" s="138" t="s">
        <v>31</v>
      </c>
      <c r="C11" s="130" t="s">
        <v>31</v>
      </c>
    </row>
  </sheetData>
  <sheetProtection algorithmName="SHA-512" hashValue="QYkqIAU4tLi5YRf1rYMRNEaiLJMyr44bGwpGYSeUxolidSW1EWj89lYmgTdY1UoAoSYlHp3Fm34DKcKFXvliog==" saltValue="20LrRh3mZtx8A7o5Lg9Ahw==" spinCount="100000" sheet="1" objects="1" scenarios="1"/>
  <mergeCells count="1">
    <mergeCell ref="B7:C7"/>
  </mergeCells>
  <hyperlinks>
    <hyperlink ref="C10" location="'Health and Safety'!A1" display="Health and safety" xr:uid="{285EE868-4785-49E8-84BD-B67A4E7A2F4E}"/>
    <hyperlink ref="C11" location="'People and culture'!A1" display="People and culture" xr:uid="{7EFF3C66-48DC-4255-88FC-38A6DDD856E1}"/>
  </hyperlinks>
  <pageMargins left="0.70866141732283472" right="0.70866141732283472" top="0.74803149606299213" bottom="0.74803149606299213" header="0.31496062992125984" footer="0.31496062992125984"/>
  <pageSetup paperSize="8" orientation="portrait" r:id="rId1"/>
  <colBreaks count="1" manualBreakCount="1">
    <brk id="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0313C-FDBF-47D7-B716-0AD08726EDC2}">
  <sheetPr codeName="Sheet42">
    <tabColor theme="5" tint="0.79998168889431442"/>
    <pageSetUpPr fitToPage="1"/>
  </sheetPr>
  <dimension ref="A1:I100"/>
  <sheetViews>
    <sheetView showGridLines="0" zoomScaleNormal="100" zoomScaleSheetLayoutView="100" workbookViewId="0"/>
  </sheetViews>
  <sheetFormatPr defaultColWidth="9" defaultRowHeight="12.75" customHeight="1"/>
  <cols>
    <col min="1" max="1" width="3.453125" customWidth="1"/>
    <col min="2" max="2" width="77.81640625" customWidth="1"/>
    <col min="3" max="7" width="11.7265625" customWidth="1"/>
    <col min="8" max="8" width="12.1796875" bestFit="1" customWidth="1"/>
    <col min="9" max="9" width="24" customWidth="1"/>
  </cols>
  <sheetData>
    <row r="1" spans="1:9" ht="13.4" customHeight="1">
      <c r="A1" s="1"/>
      <c r="B1" s="1"/>
      <c r="C1" s="1"/>
      <c r="D1" s="1"/>
      <c r="E1" s="1"/>
      <c r="F1" s="1"/>
      <c r="G1" s="1"/>
      <c r="H1" s="1"/>
      <c r="I1" s="1"/>
    </row>
    <row r="2" spans="1:9" ht="12">
      <c r="A2" s="1"/>
      <c r="B2" s="1"/>
      <c r="C2" s="1"/>
      <c r="D2" s="1"/>
      <c r="E2" s="1"/>
      <c r="F2" s="1"/>
      <c r="G2" s="103" t="s">
        <v>0</v>
      </c>
      <c r="H2" s="1"/>
      <c r="I2" s="1"/>
    </row>
    <row r="3" spans="1:9" ht="12.5">
      <c r="A3" s="1"/>
      <c r="B3" s="1"/>
      <c r="C3" s="63"/>
      <c r="D3" s="1"/>
      <c r="E3" s="1"/>
      <c r="F3" s="1"/>
      <c r="G3" s="3"/>
      <c r="H3" s="1"/>
      <c r="I3" s="1"/>
    </row>
    <row r="4" spans="1:9" ht="28" customHeight="1">
      <c r="A4" s="1"/>
      <c r="B4" s="1"/>
      <c r="C4" s="1"/>
      <c r="D4" s="1"/>
      <c r="E4" s="1"/>
      <c r="F4" s="1"/>
      <c r="G4" s="1"/>
      <c r="H4" s="1"/>
      <c r="I4" s="1"/>
    </row>
    <row r="5" spans="1:9" ht="20">
      <c r="A5" s="1"/>
      <c r="B5" s="16" t="s">
        <v>235</v>
      </c>
      <c r="C5" s="16"/>
      <c r="D5" s="1"/>
      <c r="E5" s="1"/>
      <c r="F5" s="1"/>
      <c r="G5" s="1"/>
      <c r="H5" s="1"/>
      <c r="I5" s="1"/>
    </row>
    <row r="6" spans="1:9" ht="14.15" customHeight="1">
      <c r="A6" s="1"/>
      <c r="B6" s="16"/>
      <c r="C6" s="16"/>
      <c r="D6" s="1"/>
      <c r="E6" s="1"/>
      <c r="F6" s="1"/>
      <c r="G6" s="1"/>
      <c r="H6" s="1"/>
      <c r="I6" s="1"/>
    </row>
    <row r="7" spans="1:9" ht="14.15" customHeight="1">
      <c r="A7" s="1"/>
      <c r="B7" s="184" t="s">
        <v>2779</v>
      </c>
      <c r="C7" s="16"/>
      <c r="D7" s="1"/>
      <c r="E7" s="1"/>
      <c r="F7" s="1"/>
      <c r="G7" s="1"/>
      <c r="H7" s="1"/>
      <c r="I7" s="1"/>
    </row>
    <row r="8" spans="1:9" ht="14.15" customHeight="1">
      <c r="A8" s="1"/>
      <c r="B8" s="184"/>
      <c r="C8" s="16"/>
      <c r="D8" s="1"/>
      <c r="E8" s="1"/>
      <c r="F8" s="1"/>
      <c r="G8" s="1"/>
      <c r="H8" s="1"/>
      <c r="I8" s="1"/>
    </row>
    <row r="9" spans="1:9" ht="111.75" customHeight="1">
      <c r="A9" s="1"/>
      <c r="B9" s="1086" t="s">
        <v>2475</v>
      </c>
      <c r="C9" s="1086"/>
      <c r="D9" s="1086"/>
      <c r="E9" s="1086"/>
      <c r="F9" s="1086"/>
      <c r="G9" s="1086"/>
      <c r="H9" s="71"/>
      <c r="I9" s="40"/>
    </row>
    <row r="10" spans="1:9" ht="12.5">
      <c r="A10" s="1"/>
      <c r="B10" s="5"/>
      <c r="C10" s="5"/>
      <c r="D10" s="6"/>
      <c r="E10" s="1"/>
      <c r="F10" s="1"/>
      <c r="G10" s="1"/>
      <c r="H10" s="1"/>
      <c r="I10" s="1"/>
    </row>
    <row r="11" spans="1:9" ht="17.25" customHeight="1">
      <c r="B11" s="1090" t="s">
        <v>236</v>
      </c>
      <c r="C11" s="1090"/>
      <c r="D11" s="1090"/>
      <c r="E11" s="1090"/>
      <c r="F11" s="1090"/>
      <c r="G11" s="1090"/>
      <c r="H11" s="64"/>
      <c r="I11" s="320"/>
    </row>
    <row r="12" spans="1:9" ht="6.75" customHeight="1">
      <c r="B12" s="22"/>
      <c r="C12" s="22"/>
      <c r="D12" s="22"/>
      <c r="E12" s="22"/>
      <c r="F12" s="22"/>
      <c r="G12" s="22"/>
      <c r="H12" s="64"/>
      <c r="I12" s="320"/>
    </row>
    <row r="13" spans="1:9" ht="15.75" customHeight="1" thickBot="1">
      <c r="B13" s="23" t="s">
        <v>237</v>
      </c>
      <c r="C13" s="94" t="s">
        <v>238</v>
      </c>
      <c r="D13" s="94" t="s">
        <v>239</v>
      </c>
      <c r="E13" s="36" t="s">
        <v>240</v>
      </c>
      <c r="F13" s="36" t="s">
        <v>241</v>
      </c>
      <c r="G13" s="36" t="s">
        <v>242</v>
      </c>
      <c r="I13" s="70"/>
    </row>
    <row r="14" spans="1:9" s="51" customFormat="1" ht="17.25" customHeight="1" thickTop="1" thickBot="1">
      <c r="B14" s="332" t="s">
        <v>243</v>
      </c>
      <c r="C14" s="741">
        <v>9616</v>
      </c>
      <c r="D14" s="333">
        <v>9096</v>
      </c>
      <c r="E14" s="333">
        <v>9074</v>
      </c>
      <c r="F14" s="334">
        <v>14554</v>
      </c>
      <c r="G14" s="334">
        <v>14244</v>
      </c>
      <c r="I14" s="70"/>
    </row>
    <row r="15" spans="1:9" s="51" customFormat="1" ht="6.75" customHeight="1">
      <c r="B15" s="68"/>
      <c r="C15" s="310"/>
      <c r="D15" s="164"/>
      <c r="E15" s="164"/>
      <c r="F15" s="165"/>
      <c r="G15" s="165"/>
      <c r="I15" s="70"/>
    </row>
    <row r="16" spans="1:9" s="51" customFormat="1" ht="18" customHeight="1">
      <c r="B16" s="1094" t="s">
        <v>244</v>
      </c>
      <c r="C16" s="1094"/>
      <c r="D16" s="1094"/>
      <c r="E16" s="1094"/>
      <c r="F16" s="1094"/>
      <c r="G16" s="1094"/>
      <c r="I16" s="70"/>
    </row>
    <row r="17" spans="2:9" s="51" customFormat="1" ht="18" customHeight="1">
      <c r="B17" s="68"/>
      <c r="C17" s="310"/>
      <c r="D17" s="164"/>
      <c r="E17" s="164"/>
      <c r="F17" s="165"/>
      <c r="G17" s="165"/>
      <c r="I17" s="70"/>
    </row>
    <row r="18" spans="2:9" s="51" customFormat="1" ht="18" customHeight="1" thickBot="1">
      <c r="B18" s="23" t="s">
        <v>245</v>
      </c>
      <c r="C18" s="94" t="s">
        <v>238</v>
      </c>
      <c r="D18" s="94" t="s">
        <v>239</v>
      </c>
      <c r="E18" s="36" t="s">
        <v>240</v>
      </c>
      <c r="F18" s="36" t="s">
        <v>241</v>
      </c>
      <c r="G18" s="36" t="s">
        <v>242</v>
      </c>
      <c r="I18" s="70"/>
    </row>
    <row r="19" spans="2:9" s="51" customFormat="1" ht="17.25" customHeight="1" thickTop="1">
      <c r="B19" s="134" t="s">
        <v>246</v>
      </c>
      <c r="C19" s="742">
        <v>37.333880000000001</v>
      </c>
      <c r="D19" s="742">
        <v>34.0333574</v>
      </c>
      <c r="E19" s="742">
        <v>48.577100000000002</v>
      </c>
      <c r="F19" s="742">
        <v>53.879449000000001</v>
      </c>
      <c r="G19" s="742">
        <v>57.942598769999996</v>
      </c>
      <c r="I19" s="70"/>
    </row>
    <row r="20" spans="2:9" s="51" customFormat="1" ht="17.25" customHeight="1">
      <c r="B20" s="134" t="s">
        <v>247</v>
      </c>
      <c r="C20" s="742">
        <v>18.317039000000001</v>
      </c>
      <c r="D20" s="742">
        <v>17.1808634</v>
      </c>
      <c r="E20" s="742">
        <v>23.790893000000001</v>
      </c>
      <c r="F20" s="742">
        <v>26.532962999999999</v>
      </c>
      <c r="G20" s="742">
        <v>27.771313769999999</v>
      </c>
      <c r="I20" s="70"/>
    </row>
    <row r="21" spans="2:9" s="51" customFormat="1" ht="17.25" customHeight="1" thickBot="1">
      <c r="B21" s="134" t="s">
        <v>248</v>
      </c>
      <c r="C21" s="742">
        <v>19.016840999999999</v>
      </c>
      <c r="D21" s="742">
        <v>16.852494</v>
      </c>
      <c r="E21" s="742">
        <v>24.786207000000001</v>
      </c>
      <c r="F21" s="742">
        <v>27.346485999999999</v>
      </c>
      <c r="G21" s="742">
        <v>30.171285000000001</v>
      </c>
      <c r="I21" s="70"/>
    </row>
    <row r="22" spans="2:9" s="51" customFormat="1" ht="5.25" customHeight="1">
      <c r="B22" s="161"/>
      <c r="C22" s="162"/>
      <c r="D22" s="162"/>
      <c r="E22" s="163"/>
      <c r="F22" s="163"/>
      <c r="G22" s="163"/>
    </row>
    <row r="23" spans="2:9" s="51" customFormat="1" ht="27" customHeight="1">
      <c r="B23" s="1094" t="s">
        <v>249</v>
      </c>
      <c r="C23" s="1094"/>
      <c r="D23" s="1094"/>
      <c r="E23" s="1094"/>
      <c r="F23" s="1094"/>
      <c r="G23" s="1094"/>
    </row>
    <row r="24" spans="2:9" s="51" customFormat="1" ht="15.75" customHeight="1">
      <c r="B24" s="325"/>
      <c r="C24" s="325"/>
      <c r="D24" s="325"/>
      <c r="E24" s="325"/>
      <c r="F24" s="325"/>
      <c r="G24" s="325"/>
    </row>
    <row r="25" spans="2:9" s="51" customFormat="1" ht="15.5">
      <c r="B25" s="1090" t="s">
        <v>250</v>
      </c>
      <c r="C25" s="1090"/>
      <c r="D25" s="1090"/>
      <c r="E25" s="1090"/>
      <c r="F25" s="1090"/>
      <c r="G25" s="1090"/>
    </row>
    <row r="26" spans="2:9" s="51" customFormat="1" ht="8.25" customHeight="1">
      <c r="B26" s="68"/>
      <c r="C26" s="164"/>
      <c r="D26" s="164"/>
      <c r="E26" s="165"/>
      <c r="F26" s="165"/>
      <c r="G26" s="165"/>
    </row>
    <row r="27" spans="2:9" s="51" customFormat="1" ht="15.75" customHeight="1" thickBot="1">
      <c r="B27" s="23" t="s">
        <v>251</v>
      </c>
      <c r="C27" s="94" t="s">
        <v>238</v>
      </c>
      <c r="D27" s="94" t="s">
        <v>239</v>
      </c>
      <c r="E27" s="36" t="s">
        <v>240</v>
      </c>
      <c r="F27" s="36" t="s">
        <v>241</v>
      </c>
      <c r="G27" s="36" t="s">
        <v>242</v>
      </c>
    </row>
    <row r="28" spans="2:9" s="51" customFormat="1" ht="17.25" customHeight="1" thickTop="1">
      <c r="B28" s="311" t="s">
        <v>252</v>
      </c>
      <c r="C28" s="743" t="s">
        <v>253</v>
      </c>
      <c r="D28" s="336">
        <v>1</v>
      </c>
      <c r="E28" s="336">
        <v>1</v>
      </c>
      <c r="F28" s="312">
        <v>1</v>
      </c>
      <c r="G28" s="539" t="s">
        <v>87</v>
      </c>
    </row>
    <row r="29" spans="2:9" s="51" customFormat="1" ht="17.25" customHeight="1">
      <c r="B29" s="43" t="s">
        <v>254</v>
      </c>
      <c r="C29" s="346" t="s">
        <v>87</v>
      </c>
      <c r="D29" s="346" t="s">
        <v>87</v>
      </c>
      <c r="E29" s="346" t="s">
        <v>87</v>
      </c>
      <c r="F29" s="370" t="s">
        <v>87</v>
      </c>
      <c r="G29" s="370" t="s">
        <v>87</v>
      </c>
    </row>
    <row r="30" spans="2:9" s="51" customFormat="1" ht="17.25" customHeight="1" thickBot="1">
      <c r="B30" s="309" t="s">
        <v>255</v>
      </c>
      <c r="C30" s="342">
        <v>5.3570644144139319E-2</v>
      </c>
      <c r="D30" s="168">
        <v>0.03</v>
      </c>
      <c r="E30" s="168">
        <v>0</v>
      </c>
      <c r="F30" s="169">
        <v>0</v>
      </c>
      <c r="G30" s="169">
        <v>0</v>
      </c>
    </row>
    <row r="31" spans="2:9" s="51" customFormat="1" ht="17.25" customHeight="1">
      <c r="B31" s="329" t="s">
        <v>256</v>
      </c>
      <c r="C31" s="540" t="s">
        <v>253</v>
      </c>
      <c r="D31" s="540" t="s">
        <v>87</v>
      </c>
      <c r="E31" s="540" t="s">
        <v>87</v>
      </c>
      <c r="F31" s="541" t="s">
        <v>87</v>
      </c>
      <c r="G31" s="541" t="s">
        <v>87</v>
      </c>
    </row>
    <row r="32" spans="2:9" s="51" customFormat="1" ht="17.25" customHeight="1">
      <c r="B32" s="43" t="s">
        <v>257</v>
      </c>
      <c r="C32" s="346" t="s">
        <v>87</v>
      </c>
      <c r="D32" s="346" t="s">
        <v>87</v>
      </c>
      <c r="E32" s="346" t="s">
        <v>87</v>
      </c>
      <c r="F32" s="370" t="s">
        <v>87</v>
      </c>
      <c r="G32" s="370" t="s">
        <v>87</v>
      </c>
    </row>
    <row r="33" spans="2:7" s="51" customFormat="1" ht="17.25" customHeight="1" thickBot="1">
      <c r="B33" s="309" t="s">
        <v>258</v>
      </c>
      <c r="C33" s="342">
        <v>5.3570644144139319E-2</v>
      </c>
      <c r="D33" s="542" t="s">
        <v>87</v>
      </c>
      <c r="E33" s="542" t="s">
        <v>87</v>
      </c>
      <c r="F33" s="543" t="s">
        <v>87</v>
      </c>
      <c r="G33" s="543" t="s">
        <v>87</v>
      </c>
    </row>
    <row r="34" spans="2:7" s="51" customFormat="1" ht="17.25" customHeight="1">
      <c r="B34" s="329" t="s">
        <v>259</v>
      </c>
      <c r="C34" s="744" t="s">
        <v>87</v>
      </c>
      <c r="D34" s="330">
        <v>1</v>
      </c>
      <c r="E34" s="330">
        <v>1</v>
      </c>
      <c r="F34" s="331">
        <v>1</v>
      </c>
      <c r="G34" s="331" t="s">
        <v>87</v>
      </c>
    </row>
    <row r="35" spans="2:7" s="51" customFormat="1" ht="17.25" customHeight="1">
      <c r="B35" s="43" t="s">
        <v>260</v>
      </c>
      <c r="C35" s="745" t="s">
        <v>87</v>
      </c>
      <c r="D35" s="52" t="s">
        <v>87</v>
      </c>
      <c r="E35" s="52" t="s">
        <v>87</v>
      </c>
      <c r="F35" s="27" t="s">
        <v>87</v>
      </c>
      <c r="G35" s="27" t="s">
        <v>87</v>
      </c>
    </row>
    <row r="36" spans="2:7" s="51" customFormat="1" ht="17.25" customHeight="1" thickBot="1">
      <c r="B36" s="167" t="s">
        <v>261</v>
      </c>
      <c r="C36" s="337">
        <v>0</v>
      </c>
      <c r="D36" s="338">
        <v>0.1</v>
      </c>
      <c r="E36" s="338">
        <v>0</v>
      </c>
      <c r="F36" s="339">
        <v>0</v>
      </c>
      <c r="G36" s="339">
        <v>0</v>
      </c>
    </row>
    <row r="37" spans="2:7" s="51" customFormat="1" ht="9.75" customHeight="1">
      <c r="B37" s="161"/>
      <c r="C37" s="162"/>
      <c r="D37" s="162"/>
      <c r="E37" s="163"/>
      <c r="F37" s="163"/>
      <c r="G37" s="163"/>
    </row>
    <row r="38" spans="2:7" s="51" customFormat="1" ht="50.25" customHeight="1">
      <c r="B38" s="1096" t="s">
        <v>2365</v>
      </c>
      <c r="C38" s="1096"/>
      <c r="D38" s="1096"/>
      <c r="E38" s="1096"/>
      <c r="F38" s="1096"/>
      <c r="G38" s="1096"/>
    </row>
    <row r="39" spans="2:7" s="51" customFormat="1" ht="12">
      <c r="B39" s="166"/>
      <c r="C39" s="166"/>
      <c r="D39" s="166"/>
      <c r="E39" s="166"/>
      <c r="F39" s="166"/>
      <c r="G39" s="166"/>
    </row>
    <row r="40" spans="2:7" s="51" customFormat="1" ht="15.75" customHeight="1" thickBot="1">
      <c r="B40" s="23" t="s">
        <v>262</v>
      </c>
      <c r="C40" s="94" t="s">
        <v>238</v>
      </c>
      <c r="D40" s="94" t="s">
        <v>239</v>
      </c>
      <c r="E40" s="36" t="s">
        <v>240</v>
      </c>
      <c r="F40" s="36" t="s">
        <v>241</v>
      </c>
      <c r="G40" s="36" t="s">
        <v>242</v>
      </c>
    </row>
    <row r="41" spans="2:7" s="51" customFormat="1" ht="17.25" customHeight="1" thickTop="1">
      <c r="B41" s="311" t="s">
        <v>263</v>
      </c>
      <c r="C41" s="743">
        <v>220</v>
      </c>
      <c r="D41" s="336">
        <v>182</v>
      </c>
      <c r="E41" s="336">
        <v>210</v>
      </c>
      <c r="F41" s="312">
        <v>225</v>
      </c>
      <c r="G41" s="312">
        <v>263</v>
      </c>
    </row>
    <row r="42" spans="2:7" s="51" customFormat="1" ht="17.25" customHeight="1" thickBot="1">
      <c r="B42" s="167" t="s">
        <v>264</v>
      </c>
      <c r="C42" s="337">
        <v>5.8659855337832552</v>
      </c>
      <c r="D42" s="337">
        <v>5.3</v>
      </c>
      <c r="E42" s="337" t="s">
        <v>2203</v>
      </c>
      <c r="F42" s="339">
        <v>4.2</v>
      </c>
      <c r="G42" s="339">
        <v>4.5</v>
      </c>
    </row>
    <row r="43" spans="2:7" s="51" customFormat="1" ht="17.25" customHeight="1">
      <c r="B43" s="43" t="s">
        <v>265</v>
      </c>
      <c r="C43" s="346">
        <v>102</v>
      </c>
      <c r="D43" s="52">
        <v>86</v>
      </c>
      <c r="E43" s="52">
        <v>109</v>
      </c>
      <c r="F43" s="27">
        <v>114</v>
      </c>
      <c r="G43" s="27">
        <v>130</v>
      </c>
    </row>
    <row r="44" spans="2:7" s="51" customFormat="1" ht="17.25" customHeight="1" thickBot="1">
      <c r="B44" s="309" t="s">
        <v>266</v>
      </c>
      <c r="C44" s="342">
        <v>5.6</v>
      </c>
      <c r="D44" s="168">
        <v>5</v>
      </c>
      <c r="E44" s="168">
        <v>4.5999999999999996</v>
      </c>
      <c r="F44" s="169">
        <v>4.3</v>
      </c>
      <c r="G44" s="169">
        <v>4.7</v>
      </c>
    </row>
    <row r="45" spans="2:7" s="51" customFormat="1" ht="17.25" customHeight="1">
      <c r="B45" s="329" t="s">
        <v>267</v>
      </c>
      <c r="C45" s="540">
        <v>118</v>
      </c>
      <c r="D45" s="330">
        <v>96</v>
      </c>
      <c r="E45" s="330">
        <v>101</v>
      </c>
      <c r="F45" s="331">
        <v>111</v>
      </c>
      <c r="G45" s="331">
        <v>133</v>
      </c>
    </row>
    <row r="46" spans="2:7" s="51" customFormat="1" ht="17.25" customHeight="1" thickBot="1">
      <c r="B46" s="335" t="s">
        <v>268</v>
      </c>
      <c r="C46" s="746">
        <v>6.2050263763576714</v>
      </c>
      <c r="D46" s="340">
        <v>5.7</v>
      </c>
      <c r="E46" s="340">
        <v>4.0999999999999996</v>
      </c>
      <c r="F46" s="341">
        <v>4.0999999999999996</v>
      </c>
      <c r="G46" s="341">
        <v>4.4000000000000004</v>
      </c>
    </row>
    <row r="47" spans="2:7" s="51" customFormat="1" ht="6.75" customHeight="1">
      <c r="B47" s="161"/>
      <c r="C47" s="162"/>
      <c r="D47" s="162"/>
      <c r="E47" s="163"/>
      <c r="F47" s="163"/>
      <c r="G47" s="163"/>
    </row>
    <row r="48" spans="2:7" s="51" customFormat="1" ht="40.5" customHeight="1">
      <c r="B48" s="1094" t="s">
        <v>2204</v>
      </c>
      <c r="C48" s="1094"/>
      <c r="D48" s="1094"/>
      <c r="E48" s="1094"/>
      <c r="F48" s="1094"/>
      <c r="G48" s="1094"/>
    </row>
    <row r="49" spans="2:9" s="51" customFormat="1" ht="12">
      <c r="B49" s="166"/>
      <c r="C49" s="166"/>
      <c r="D49" s="166"/>
      <c r="E49" s="166"/>
      <c r="F49" s="166"/>
      <c r="G49" s="166"/>
    </row>
    <row r="50" spans="2:9" s="51" customFormat="1" ht="14.5" thickBot="1">
      <c r="B50" s="23" t="s">
        <v>269</v>
      </c>
      <c r="C50" s="94" t="s">
        <v>238</v>
      </c>
      <c r="D50" s="94" t="s">
        <v>239</v>
      </c>
      <c r="E50" s="36" t="s">
        <v>240</v>
      </c>
      <c r="F50" s="36" t="s">
        <v>241</v>
      </c>
      <c r="G50" s="36" t="s">
        <v>242</v>
      </c>
    </row>
    <row r="51" spans="2:9" s="51" customFormat="1" ht="17.25" customHeight="1" thickTop="1">
      <c r="B51" s="311" t="s">
        <v>270</v>
      </c>
      <c r="C51" s="750">
        <v>1.4</v>
      </c>
      <c r="D51" s="750">
        <v>2</v>
      </c>
      <c r="E51" s="750">
        <v>1.7</v>
      </c>
      <c r="F51" s="750">
        <v>1.6</v>
      </c>
      <c r="G51" s="750">
        <v>1.7</v>
      </c>
      <c r="I51" s="861"/>
    </row>
    <row r="52" spans="2:9" s="51" customFormat="1" ht="17.25" customHeight="1">
      <c r="B52" s="134" t="s">
        <v>271</v>
      </c>
      <c r="C52" s="742">
        <v>1.5</v>
      </c>
      <c r="D52" s="742">
        <v>2.2000000000000002</v>
      </c>
      <c r="E52" s="742">
        <v>2.2000000000000002</v>
      </c>
      <c r="F52" s="742">
        <v>1.6</v>
      </c>
      <c r="G52" s="742">
        <v>1.6</v>
      </c>
    </row>
    <row r="53" spans="2:9" s="51" customFormat="1" ht="17.25" customHeight="1" thickBot="1">
      <c r="B53" s="167" t="s">
        <v>272</v>
      </c>
      <c r="C53" s="337">
        <v>1.3</v>
      </c>
      <c r="D53" s="337">
        <v>1.8</v>
      </c>
      <c r="E53" s="337">
        <v>1.3</v>
      </c>
      <c r="F53" s="337">
        <v>1.5</v>
      </c>
      <c r="G53" s="337">
        <v>1.7</v>
      </c>
    </row>
    <row r="54" spans="2:9" s="51" customFormat="1" ht="7.5" customHeight="1">
      <c r="B54" s="166"/>
      <c r="C54" s="166"/>
      <c r="D54" s="166"/>
      <c r="E54" s="166"/>
      <c r="F54" s="166"/>
      <c r="G54" s="166"/>
    </row>
    <row r="55" spans="2:9" s="51" customFormat="1" ht="15.75" customHeight="1">
      <c r="B55" s="1094" t="s">
        <v>2467</v>
      </c>
      <c r="C55" s="1094"/>
      <c r="D55" s="1094"/>
      <c r="E55" s="1094"/>
      <c r="F55" s="1094"/>
      <c r="G55" s="1094"/>
    </row>
    <row r="56" spans="2:9" s="51" customFormat="1" ht="12">
      <c r="B56" s="166"/>
      <c r="C56" s="166"/>
      <c r="D56" s="166"/>
      <c r="E56" s="166"/>
      <c r="F56" s="166"/>
      <c r="G56" s="166"/>
    </row>
    <row r="57" spans="2:9" s="51" customFormat="1" ht="14.5" thickBot="1">
      <c r="B57" s="23" t="s">
        <v>273</v>
      </c>
      <c r="C57" s="94" t="s">
        <v>238</v>
      </c>
      <c r="D57" s="94" t="s">
        <v>239</v>
      </c>
      <c r="E57" s="36" t="s">
        <v>240</v>
      </c>
      <c r="F57" s="36" t="s">
        <v>241</v>
      </c>
      <c r="G57" s="36" t="s">
        <v>242</v>
      </c>
    </row>
    <row r="58" spans="2:9" s="51" customFormat="1" ht="18" customHeight="1" thickTop="1">
      <c r="B58" s="43" t="s">
        <v>274</v>
      </c>
      <c r="C58" s="346">
        <v>48</v>
      </c>
      <c r="D58" s="621" t="s">
        <v>275</v>
      </c>
      <c r="E58" s="621" t="s">
        <v>276</v>
      </c>
      <c r="F58" s="52">
        <v>79</v>
      </c>
      <c r="G58" s="52">
        <v>73</v>
      </c>
    </row>
    <row r="59" spans="2:9" s="51" customFormat="1" ht="18" customHeight="1" thickBot="1">
      <c r="B59" s="309" t="s">
        <v>277</v>
      </c>
      <c r="C59" s="342">
        <v>1.3</v>
      </c>
      <c r="D59" s="342" t="s">
        <v>278</v>
      </c>
      <c r="E59" s="168">
        <v>1.1000000000000001</v>
      </c>
      <c r="F59" s="169">
        <v>1.5</v>
      </c>
      <c r="G59" s="169">
        <v>1.3</v>
      </c>
    </row>
    <row r="60" spans="2:9" s="51" customFormat="1" ht="18" customHeight="1">
      <c r="B60" s="329" t="s">
        <v>279</v>
      </c>
      <c r="C60" s="540">
        <v>32</v>
      </c>
      <c r="D60" s="622" t="s">
        <v>280</v>
      </c>
      <c r="E60" s="330">
        <v>38</v>
      </c>
      <c r="F60" s="331">
        <v>64</v>
      </c>
      <c r="G60" s="331">
        <v>56</v>
      </c>
    </row>
    <row r="61" spans="2:9" s="51" customFormat="1" ht="18" customHeight="1" thickBot="1">
      <c r="B61" s="335" t="s">
        <v>281</v>
      </c>
      <c r="C61" s="746">
        <v>1.7</v>
      </c>
      <c r="D61" s="623" t="s">
        <v>282</v>
      </c>
      <c r="E61" s="340">
        <v>1.6</v>
      </c>
      <c r="F61" s="341">
        <v>2.4</v>
      </c>
      <c r="G61" s="341">
        <v>2</v>
      </c>
    </row>
    <row r="62" spans="2:9" s="51" customFormat="1" ht="18" customHeight="1">
      <c r="B62" s="43" t="s">
        <v>283</v>
      </c>
      <c r="C62" s="346">
        <v>16</v>
      </c>
      <c r="D62" s="52">
        <v>12</v>
      </c>
      <c r="E62" s="346" t="s">
        <v>284</v>
      </c>
      <c r="F62" s="27">
        <v>15</v>
      </c>
      <c r="G62" s="27">
        <v>17</v>
      </c>
    </row>
    <row r="63" spans="2:9" s="51" customFormat="1" ht="18" customHeight="1" thickBot="1">
      <c r="B63" s="43" t="s">
        <v>285</v>
      </c>
      <c r="C63" s="745">
        <v>0.8</v>
      </c>
      <c r="D63" s="135">
        <v>0.7</v>
      </c>
      <c r="E63" s="135">
        <v>0.6</v>
      </c>
      <c r="F63" s="136">
        <v>0.5</v>
      </c>
      <c r="G63" s="136">
        <v>0.6</v>
      </c>
    </row>
    <row r="64" spans="2:9" s="51" customFormat="1" ht="9.75" customHeight="1">
      <c r="B64" s="161"/>
      <c r="C64" s="162"/>
      <c r="D64" s="162"/>
      <c r="E64" s="163"/>
      <c r="F64" s="163"/>
      <c r="G64" s="163"/>
    </row>
    <row r="65" spans="2:7" s="51" customFormat="1" ht="28.5" customHeight="1">
      <c r="B65" s="1094" t="s">
        <v>286</v>
      </c>
      <c r="C65" s="1094"/>
      <c r="D65" s="1094"/>
      <c r="E65" s="1094"/>
      <c r="F65" s="1094"/>
      <c r="G65" s="1094"/>
    </row>
    <row r="66" spans="2:7" s="51" customFormat="1" ht="12">
      <c r="B66" s="166"/>
      <c r="C66" s="166"/>
      <c r="D66" s="166"/>
      <c r="E66" s="166"/>
      <c r="F66" s="166"/>
      <c r="G66" s="166"/>
    </row>
    <row r="67" spans="2:7" s="51" customFormat="1" ht="14.5" thickBot="1">
      <c r="B67" s="23" t="s">
        <v>287</v>
      </c>
      <c r="C67" s="94" t="s">
        <v>238</v>
      </c>
      <c r="D67" s="94" t="s">
        <v>239</v>
      </c>
      <c r="E67" s="94" t="s">
        <v>240</v>
      </c>
      <c r="F67" s="94" t="s">
        <v>241</v>
      </c>
      <c r="G67" s="94" t="s">
        <v>242</v>
      </c>
    </row>
    <row r="68" spans="2:7" s="51" customFormat="1" ht="17.25" customHeight="1" thickTop="1">
      <c r="B68" s="43" t="s">
        <v>288</v>
      </c>
      <c r="C68" s="346" t="s">
        <v>87</v>
      </c>
      <c r="D68" s="346" t="s">
        <v>87</v>
      </c>
      <c r="E68" s="346" t="s">
        <v>87</v>
      </c>
      <c r="F68" s="346" t="s">
        <v>87</v>
      </c>
      <c r="G68" s="346">
        <v>6</v>
      </c>
    </row>
    <row r="69" spans="2:7" s="51" customFormat="1" ht="17.25" customHeight="1">
      <c r="B69" s="42" t="s">
        <v>289</v>
      </c>
      <c r="C69" s="346" t="s">
        <v>87</v>
      </c>
      <c r="D69" s="346" t="s">
        <v>87</v>
      </c>
      <c r="E69" s="346" t="s">
        <v>87</v>
      </c>
      <c r="F69" s="346" t="s">
        <v>87</v>
      </c>
      <c r="G69" s="346">
        <v>1</v>
      </c>
    </row>
    <row r="70" spans="2:7" s="51" customFormat="1" ht="17.25" customHeight="1">
      <c r="B70" s="42" t="s">
        <v>290</v>
      </c>
      <c r="C70" s="346" t="s">
        <v>87</v>
      </c>
      <c r="D70" s="346" t="s">
        <v>87</v>
      </c>
      <c r="E70" s="346" t="s">
        <v>87</v>
      </c>
      <c r="F70" s="346">
        <v>1</v>
      </c>
      <c r="G70" s="346">
        <v>1</v>
      </c>
    </row>
    <row r="71" spans="2:7" s="51" customFormat="1" ht="17.25" customHeight="1">
      <c r="B71" s="42" t="s">
        <v>291</v>
      </c>
      <c r="C71" s="346" t="s">
        <v>87</v>
      </c>
      <c r="D71" s="346" t="s">
        <v>87</v>
      </c>
      <c r="E71" s="346" t="s">
        <v>87</v>
      </c>
      <c r="F71" s="346">
        <v>1</v>
      </c>
      <c r="G71" s="346">
        <v>4</v>
      </c>
    </row>
    <row r="72" spans="2:7" s="51" customFormat="1" ht="17.25" customHeight="1">
      <c r="B72" s="42" t="s">
        <v>292</v>
      </c>
      <c r="C72" s="346">
        <v>34</v>
      </c>
      <c r="D72" s="346">
        <v>35</v>
      </c>
      <c r="E72" s="346">
        <v>35</v>
      </c>
      <c r="F72" s="346">
        <v>37</v>
      </c>
      <c r="G72" s="346">
        <v>31</v>
      </c>
    </row>
    <row r="73" spans="2:7" s="51" customFormat="1" ht="17.25" customHeight="1">
      <c r="B73" s="400" t="s">
        <v>293</v>
      </c>
      <c r="C73" s="751">
        <v>4</v>
      </c>
      <c r="D73" s="751">
        <v>5</v>
      </c>
      <c r="E73" s="751">
        <v>7</v>
      </c>
      <c r="F73" s="751">
        <v>14</v>
      </c>
      <c r="G73" s="751">
        <v>17</v>
      </c>
    </row>
    <row r="74" spans="2:7" s="51" customFormat="1" ht="17.25" customHeight="1">
      <c r="B74" s="400" t="s">
        <v>294</v>
      </c>
      <c r="C74" s="751">
        <v>9</v>
      </c>
      <c r="D74" s="751">
        <v>6</v>
      </c>
      <c r="E74" s="751">
        <v>11</v>
      </c>
      <c r="F74" s="751">
        <v>25</v>
      </c>
      <c r="G74" s="751">
        <v>9</v>
      </c>
    </row>
    <row r="75" spans="2:7" s="51" customFormat="1" ht="17.25" customHeight="1" thickBot="1">
      <c r="B75" s="167" t="s">
        <v>2223</v>
      </c>
      <c r="C75" s="752">
        <v>1</v>
      </c>
      <c r="D75" s="752">
        <v>1</v>
      </c>
      <c r="E75" s="752">
        <v>0</v>
      </c>
      <c r="F75" s="752">
        <v>1</v>
      </c>
      <c r="G75" s="752">
        <v>4</v>
      </c>
    </row>
    <row r="76" spans="2:7" s="51" customFormat="1" ht="17.25" customHeight="1" thickBot="1">
      <c r="B76" s="345" t="s">
        <v>295</v>
      </c>
      <c r="C76" s="753">
        <v>48</v>
      </c>
      <c r="D76" s="753">
        <v>47</v>
      </c>
      <c r="E76" s="753">
        <v>53</v>
      </c>
      <c r="F76" s="753">
        <v>79</v>
      </c>
      <c r="G76" s="753">
        <v>73</v>
      </c>
    </row>
    <row r="77" spans="2:7" s="51" customFormat="1" ht="8.25" customHeight="1">
      <c r="B77" s="166"/>
      <c r="C77" s="166"/>
      <c r="D77" s="166"/>
      <c r="E77" s="166"/>
      <c r="F77" s="166"/>
      <c r="G77" s="166"/>
    </row>
    <row r="78" spans="2:7" s="51" customFormat="1" ht="27" customHeight="1">
      <c r="B78" s="1096" t="s">
        <v>296</v>
      </c>
      <c r="C78" s="1097"/>
      <c r="D78" s="1097"/>
      <c r="E78" s="1097"/>
      <c r="F78" s="1097"/>
      <c r="G78" s="1097"/>
    </row>
    <row r="79" spans="2:7" s="51" customFormat="1" ht="12">
      <c r="B79" s="166"/>
      <c r="C79" s="166"/>
      <c r="D79" s="166"/>
      <c r="E79" s="166"/>
      <c r="F79" s="166"/>
      <c r="G79" s="166"/>
    </row>
    <row r="80" spans="2:7" s="51" customFormat="1" ht="15.75" customHeight="1" thickBot="1">
      <c r="B80" s="23" t="s">
        <v>297</v>
      </c>
      <c r="C80" s="94" t="s">
        <v>238</v>
      </c>
      <c r="D80" s="94" t="s">
        <v>239</v>
      </c>
      <c r="E80" s="36" t="s">
        <v>240</v>
      </c>
      <c r="F80" s="36" t="s">
        <v>241</v>
      </c>
      <c r="G80" s="36" t="s">
        <v>242</v>
      </c>
    </row>
    <row r="81" spans="2:7" s="51" customFormat="1" ht="17.25" customHeight="1" thickTop="1">
      <c r="B81" s="43" t="s">
        <v>298</v>
      </c>
      <c r="C81" s="346">
        <v>1</v>
      </c>
      <c r="D81" s="52">
        <v>1</v>
      </c>
      <c r="E81" s="52">
        <v>1</v>
      </c>
      <c r="F81" s="27">
        <v>1</v>
      </c>
      <c r="G81" s="27">
        <v>1</v>
      </c>
    </row>
    <row r="82" spans="2:7" s="51" customFormat="1" ht="17.25" customHeight="1" thickBot="1">
      <c r="B82" s="43" t="s">
        <v>299</v>
      </c>
      <c r="C82" s="346">
        <v>269</v>
      </c>
      <c r="D82" s="52">
        <v>203</v>
      </c>
      <c r="E82" s="52">
        <v>287</v>
      </c>
      <c r="F82" s="27">
        <v>331</v>
      </c>
      <c r="G82" s="27">
        <v>297</v>
      </c>
    </row>
    <row r="83" spans="2:7" s="51" customFormat="1" ht="9.75" customHeight="1">
      <c r="B83" s="161"/>
      <c r="C83" s="162"/>
      <c r="D83" s="162"/>
      <c r="E83" s="163"/>
      <c r="F83" s="163"/>
      <c r="G83" s="163"/>
    </row>
    <row r="84" spans="2:7" s="51" customFormat="1" ht="46.5" customHeight="1">
      <c r="B84" s="1095" t="s">
        <v>300</v>
      </c>
      <c r="C84" s="1095"/>
      <c r="D84" s="1095"/>
      <c r="E84" s="1095"/>
      <c r="F84" s="1095"/>
      <c r="G84" s="1095"/>
    </row>
    <row r="85" spans="2:7" s="51" customFormat="1" ht="12">
      <c r="B85" s="326"/>
      <c r="C85" s="326"/>
      <c r="D85" s="326"/>
      <c r="E85" s="326"/>
      <c r="F85" s="326"/>
      <c r="G85" s="326"/>
    </row>
    <row r="86" spans="2:7" s="51" customFormat="1" ht="14.5" thickBot="1">
      <c r="B86" s="23" t="s">
        <v>2476</v>
      </c>
      <c r="C86" s="94" t="s">
        <v>238</v>
      </c>
      <c r="D86" s="624"/>
      <c r="E86" s="326"/>
      <c r="F86" s="326"/>
    </row>
    <row r="87" spans="2:7" s="51" customFormat="1" ht="18" customHeight="1" thickTop="1">
      <c r="B87" s="43" t="s">
        <v>301</v>
      </c>
      <c r="C87" s="52">
        <v>32</v>
      </c>
      <c r="D87" s="326"/>
      <c r="E87" s="326"/>
      <c r="F87" s="326"/>
    </row>
    <row r="88" spans="2:7" s="51" customFormat="1" ht="18" customHeight="1">
      <c r="B88" s="43" t="s">
        <v>302</v>
      </c>
      <c r="C88" s="52">
        <v>25</v>
      </c>
      <c r="D88" s="326"/>
      <c r="E88" s="326"/>
      <c r="F88" s="326"/>
    </row>
    <row r="89" spans="2:7" s="51" customFormat="1" ht="18" customHeight="1">
      <c r="B89" s="43" t="s">
        <v>303</v>
      </c>
      <c r="C89" s="52">
        <v>15</v>
      </c>
      <c r="D89" s="326"/>
      <c r="E89" s="326"/>
      <c r="F89" s="326"/>
    </row>
    <row r="90" spans="2:7" s="51" customFormat="1" ht="18" customHeight="1">
      <c r="B90" s="43" t="s">
        <v>304</v>
      </c>
      <c r="C90" s="52">
        <v>70</v>
      </c>
      <c r="D90" s="326"/>
      <c r="E90" s="326"/>
      <c r="F90" s="326"/>
    </row>
    <row r="91" spans="2:7" s="51" customFormat="1" ht="18" customHeight="1" thickBot="1">
      <c r="B91" s="43" t="s">
        <v>305</v>
      </c>
      <c r="C91" s="52">
        <v>18</v>
      </c>
      <c r="D91" s="326"/>
      <c r="E91" s="326"/>
      <c r="F91" s="326"/>
    </row>
    <row r="92" spans="2:7" s="51" customFormat="1" ht="18" customHeight="1" thickBot="1">
      <c r="B92" s="754" t="s">
        <v>306</v>
      </c>
      <c r="C92" s="830">
        <v>160</v>
      </c>
      <c r="D92" s="326"/>
      <c r="E92" s="326"/>
      <c r="F92" s="326"/>
    </row>
    <row r="93" spans="2:7" s="51" customFormat="1" ht="4.5" customHeight="1">
      <c r="B93" s="343"/>
      <c r="C93" s="344"/>
      <c r="D93" s="310"/>
      <c r="E93" s="326"/>
      <c r="F93" s="326"/>
      <c r="G93" s="326"/>
    </row>
    <row r="94" spans="2:7" s="51" customFormat="1" ht="18" customHeight="1">
      <c r="B94" s="1092" t="s">
        <v>307</v>
      </c>
      <c r="C94" s="1093"/>
      <c r="D94" s="1093"/>
      <c r="E94" s="1093"/>
      <c r="F94" s="1093"/>
      <c r="G94" s="1093"/>
    </row>
    <row r="95" spans="2:7" s="51" customFormat="1" ht="13.5" customHeight="1">
      <c r="B95" s="68"/>
      <c r="C95" s="168"/>
      <c r="D95" s="168"/>
      <c r="E95" s="169"/>
      <c r="F95" s="169"/>
      <c r="G95" s="169"/>
    </row>
    <row r="96" spans="2:7" s="51" customFormat="1" ht="18" customHeight="1" thickBot="1">
      <c r="B96" s="23" t="s">
        <v>308</v>
      </c>
      <c r="C96" s="94" t="s">
        <v>238</v>
      </c>
      <c r="D96" s="94" t="s">
        <v>239</v>
      </c>
      <c r="E96" s="36" t="s">
        <v>240</v>
      </c>
      <c r="F96" s="36" t="s">
        <v>241</v>
      </c>
      <c r="G96" s="36" t="s">
        <v>242</v>
      </c>
    </row>
    <row r="97" spans="2:7" ht="18" customHeight="1" thickTop="1">
      <c r="B97" s="43" t="s">
        <v>309</v>
      </c>
      <c r="C97" s="745">
        <v>6.2</v>
      </c>
      <c r="D97" s="135">
        <v>4.8</v>
      </c>
      <c r="E97" s="135">
        <v>4.9000000000000004</v>
      </c>
      <c r="F97" s="136">
        <v>5.0999999999999996</v>
      </c>
      <c r="G97" s="136">
        <v>4</v>
      </c>
    </row>
    <row r="98" spans="2:7" ht="18" customHeight="1" thickBot="1">
      <c r="B98" s="43" t="s">
        <v>310</v>
      </c>
      <c r="C98" s="745">
        <v>91.6</v>
      </c>
      <c r="D98" s="135">
        <v>72</v>
      </c>
      <c r="E98" s="135">
        <v>41</v>
      </c>
      <c r="F98" s="135">
        <v>25</v>
      </c>
      <c r="G98" s="135" t="s">
        <v>87</v>
      </c>
    </row>
    <row r="99" spans="2:7" ht="8.25" customHeight="1">
      <c r="B99" s="161"/>
      <c r="C99" s="162"/>
      <c r="D99" s="162"/>
      <c r="E99" s="163"/>
      <c r="F99" s="163"/>
      <c r="G99" s="163"/>
    </row>
    <row r="100" spans="2:7" ht="39.75" customHeight="1">
      <c r="B100" s="1092" t="s">
        <v>2410</v>
      </c>
      <c r="C100" s="1092"/>
      <c r="D100" s="1092"/>
      <c r="E100" s="1092"/>
      <c r="F100" s="1092"/>
      <c r="G100" s="1092"/>
    </row>
  </sheetData>
  <sheetProtection algorithmName="SHA-512" hashValue="EgJRZbw1mF5WKxb8WKlXeFRV+HPXTtDDN1veAYcCpwSWZrM7QRAqQydiUbEXarJ2+fqNxfxfTO1dFGlsQDOw8Q==" saltValue="ZONcTPL2k7il+RBUu05Qsg==" spinCount="100000" sheet="1" objects="1" scenarios="1"/>
  <mergeCells count="13">
    <mergeCell ref="B100:G100"/>
    <mergeCell ref="B94:G94"/>
    <mergeCell ref="B16:G16"/>
    <mergeCell ref="B84:G84"/>
    <mergeCell ref="B9:G9"/>
    <mergeCell ref="B11:G11"/>
    <mergeCell ref="B23:G23"/>
    <mergeCell ref="B38:G38"/>
    <mergeCell ref="B48:G48"/>
    <mergeCell ref="B25:G25"/>
    <mergeCell ref="B55:G55"/>
    <mergeCell ref="B65:G65"/>
    <mergeCell ref="B78:G78"/>
  </mergeCells>
  <pageMargins left="0.70866141732283472" right="0.70866141732283472" top="0.74803149606299213" bottom="0.74803149606299213" header="0.31496062992125984" footer="0.31496062992125984"/>
  <pageSetup paperSize="8" scale="63" orientation="portrait" cellComments="asDisplaye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B500-E4DD-4D5D-B96C-F3B3B3F060A7}">
  <sheetPr codeName="Sheet6">
    <tabColor theme="5" tint="0.79998168889431442"/>
  </sheetPr>
  <dimension ref="B1:T164"/>
  <sheetViews>
    <sheetView showGridLines="0" zoomScaleNormal="100" zoomScaleSheetLayoutView="80" workbookViewId="0"/>
  </sheetViews>
  <sheetFormatPr defaultColWidth="9" defaultRowHeight="12.75" customHeight="1"/>
  <cols>
    <col min="1" max="1" width="2.26953125" customWidth="1"/>
    <col min="2" max="2" width="65.7265625" customWidth="1"/>
    <col min="3" max="21" width="13.54296875" customWidth="1"/>
  </cols>
  <sheetData>
    <row r="1" spans="2:14" ht="13.4" customHeight="1"/>
    <row r="2" spans="2:14" ht="12">
      <c r="K2" s="103" t="s">
        <v>0</v>
      </c>
    </row>
    <row r="3" spans="2:14" ht="12.5">
      <c r="C3" s="1098"/>
      <c r="D3" s="1098"/>
      <c r="E3" s="1098"/>
      <c r="G3" s="53"/>
      <c r="J3" s="173"/>
    </row>
    <row r="4" spans="2:14" ht="26.15" customHeight="1">
      <c r="K4" s="1106"/>
      <c r="L4" s="1106"/>
      <c r="M4" s="1106"/>
    </row>
    <row r="5" spans="2:14" ht="20">
      <c r="B5" s="16" t="s">
        <v>311</v>
      </c>
      <c r="C5" s="64"/>
      <c r="D5" s="10"/>
      <c r="E5" s="10"/>
      <c r="F5" s="10"/>
      <c r="G5" s="10"/>
      <c r="H5" s="10"/>
      <c r="I5" s="10"/>
      <c r="J5" s="10"/>
      <c r="K5" s="10"/>
      <c r="L5" s="10"/>
      <c r="M5" s="10"/>
      <c r="N5" s="10"/>
    </row>
    <row r="6" spans="2:14" ht="12.75" customHeight="1">
      <c r="B6" s="10"/>
      <c r="C6" s="10"/>
      <c r="D6" s="10"/>
      <c r="E6" s="10"/>
      <c r="F6" s="10"/>
      <c r="G6" s="10"/>
      <c r="H6" s="10"/>
      <c r="I6" s="10"/>
      <c r="J6" s="10"/>
      <c r="K6" s="10"/>
      <c r="L6" s="10"/>
      <c r="M6" s="10"/>
      <c r="N6" s="10"/>
    </row>
    <row r="7" spans="2:14" ht="81.75" customHeight="1">
      <c r="B7" s="1086" t="s">
        <v>2477</v>
      </c>
      <c r="C7" s="1086"/>
      <c r="D7" s="1086"/>
      <c r="E7" s="1086"/>
      <c r="F7" s="1086"/>
      <c r="G7" s="1086"/>
      <c r="H7" s="1086"/>
      <c r="I7" s="1086"/>
      <c r="J7" s="1086"/>
      <c r="K7" s="1086"/>
      <c r="L7" s="72"/>
      <c r="M7" s="10"/>
      <c r="N7" s="10"/>
    </row>
    <row r="8" spans="2:14" ht="12.75" customHeight="1">
      <c r="B8" s="10"/>
      <c r="C8" s="10"/>
      <c r="D8" s="10"/>
      <c r="E8" s="10"/>
      <c r="F8" s="10"/>
      <c r="G8" s="10"/>
      <c r="H8" s="10"/>
      <c r="I8" s="10"/>
      <c r="J8" s="10"/>
      <c r="K8" s="10"/>
      <c r="L8" s="10"/>
      <c r="M8" s="10"/>
      <c r="N8" s="10"/>
    </row>
    <row r="9" spans="2:14" ht="15.5">
      <c r="B9" s="361" t="s">
        <v>312</v>
      </c>
      <c r="C9" s="1102"/>
      <c r="D9" s="1102"/>
      <c r="E9" s="1102"/>
      <c r="F9" s="1102"/>
      <c r="G9" s="1102"/>
      <c r="H9" s="1102"/>
      <c r="I9" s="10"/>
      <c r="J9" s="10"/>
      <c r="K9" s="211"/>
      <c r="L9" s="10"/>
      <c r="M9" s="10"/>
      <c r="N9" s="10"/>
    </row>
    <row r="10" spans="2:14" ht="16.5" customHeight="1">
      <c r="B10" s="10"/>
      <c r="C10" s="213"/>
      <c r="D10" s="1099" t="s">
        <v>313</v>
      </c>
      <c r="E10" s="1100"/>
      <c r="F10" s="1100"/>
      <c r="G10" s="1101"/>
      <c r="H10" s="1105" t="s">
        <v>314</v>
      </c>
      <c r="I10" s="1100"/>
      <c r="J10" s="1104"/>
      <c r="K10" s="1107" t="s">
        <v>315</v>
      </c>
      <c r="L10" s="10"/>
      <c r="M10" s="10"/>
    </row>
    <row r="11" spans="2:14" ht="49.5" customHeight="1" thickBot="1">
      <c r="B11" s="24" t="s">
        <v>316</v>
      </c>
      <c r="C11" s="214" t="s">
        <v>317</v>
      </c>
      <c r="D11" s="36" t="s">
        <v>318</v>
      </c>
      <c r="E11" s="36" t="s">
        <v>319</v>
      </c>
      <c r="F11" s="36" t="s">
        <v>320</v>
      </c>
      <c r="G11" s="36" t="s">
        <v>321</v>
      </c>
      <c r="H11" s="36" t="s">
        <v>322</v>
      </c>
      <c r="I11" s="36" t="s">
        <v>323</v>
      </c>
      <c r="J11" s="36" t="s">
        <v>324</v>
      </c>
      <c r="K11" s="1108"/>
      <c r="L11" s="10"/>
      <c r="M11" s="10"/>
    </row>
    <row r="12" spans="2:14" s="51" customFormat="1" ht="17.5" customHeight="1" thickTop="1" thickBot="1">
      <c r="B12" s="335" t="s">
        <v>325</v>
      </c>
      <c r="C12" s="705">
        <v>9</v>
      </c>
      <c r="D12" s="705">
        <v>4</v>
      </c>
      <c r="E12" s="706">
        <v>5</v>
      </c>
      <c r="F12" s="707">
        <v>44.4</v>
      </c>
      <c r="G12" s="707">
        <v>55.6</v>
      </c>
      <c r="H12" s="707">
        <v>0</v>
      </c>
      <c r="I12" s="707">
        <v>0</v>
      </c>
      <c r="J12" s="707">
        <v>100</v>
      </c>
      <c r="K12" s="707">
        <v>11.1</v>
      </c>
      <c r="L12" s="30"/>
      <c r="M12" s="30"/>
    </row>
    <row r="13" spans="2:14" ht="9.75" customHeight="1">
      <c r="B13" s="68"/>
      <c r="C13" s="215"/>
      <c r="D13" s="215"/>
      <c r="E13" s="215"/>
      <c r="F13" s="164"/>
      <c r="G13" s="164"/>
      <c r="H13" s="216"/>
      <c r="I13" s="217"/>
      <c r="J13" s="217"/>
      <c r="K13" s="217"/>
      <c r="L13" s="217"/>
      <c r="M13" s="217"/>
      <c r="N13" s="217"/>
    </row>
    <row r="14" spans="2:14" ht="42.75" customHeight="1">
      <c r="B14" s="1092" t="s">
        <v>326</v>
      </c>
      <c r="C14" s="1092"/>
      <c r="D14" s="1092"/>
      <c r="E14" s="1092"/>
      <c r="F14" s="1092"/>
      <c r="G14" s="1092"/>
      <c r="H14" s="1092"/>
      <c r="I14" s="1092"/>
      <c r="J14" s="1092"/>
      <c r="K14" s="1092"/>
      <c r="L14" s="402"/>
      <c r="M14" s="50"/>
      <c r="N14" s="50"/>
    </row>
    <row r="15" spans="2:14" ht="12">
      <c r="B15" s="68"/>
      <c r="C15" s="215"/>
      <c r="D15" s="215"/>
      <c r="E15" s="215"/>
      <c r="F15" s="164"/>
      <c r="G15" s="164"/>
      <c r="H15" s="216"/>
      <c r="I15" s="217"/>
      <c r="J15" s="217"/>
      <c r="K15" s="217"/>
      <c r="L15" s="217"/>
      <c r="M15" s="217"/>
      <c r="N15" s="217"/>
    </row>
    <row r="16" spans="2:14" ht="17.5" customHeight="1">
      <c r="B16" s="10"/>
      <c r="C16" s="10"/>
      <c r="D16" s="1099" t="s">
        <v>313</v>
      </c>
      <c r="E16" s="1100"/>
      <c r="F16" s="1100"/>
      <c r="G16" s="1101"/>
      <c r="H16" s="1105" t="s">
        <v>314</v>
      </c>
      <c r="I16" s="1100"/>
      <c r="J16" s="1104"/>
      <c r="K16" s="1107" t="s">
        <v>315</v>
      </c>
      <c r="L16" s="10"/>
      <c r="M16" s="10"/>
    </row>
    <row r="17" spans="2:14" ht="48.75" customHeight="1" thickBot="1">
      <c r="B17" s="24" t="s">
        <v>327</v>
      </c>
      <c r="C17" s="214" t="s">
        <v>317</v>
      </c>
      <c r="D17" s="36" t="s">
        <v>318</v>
      </c>
      <c r="E17" s="36" t="s">
        <v>319</v>
      </c>
      <c r="F17" s="36" t="s">
        <v>320</v>
      </c>
      <c r="G17" s="36" t="s">
        <v>321</v>
      </c>
      <c r="H17" s="36" t="s">
        <v>322</v>
      </c>
      <c r="I17" s="36" t="s">
        <v>323</v>
      </c>
      <c r="J17" s="36" t="s">
        <v>324</v>
      </c>
      <c r="K17" s="1108"/>
      <c r="L17" s="10"/>
      <c r="M17" s="10"/>
    </row>
    <row r="18" spans="2:14" s="51" customFormat="1" ht="17.5" customHeight="1" thickTop="1">
      <c r="B18" s="43" t="s">
        <v>328</v>
      </c>
      <c r="C18" s="175">
        <v>41</v>
      </c>
      <c r="D18" s="708">
        <v>14</v>
      </c>
      <c r="E18" s="708">
        <v>27</v>
      </c>
      <c r="F18" s="709">
        <v>34.1</v>
      </c>
      <c r="G18" s="709">
        <v>65.849999999999994</v>
      </c>
      <c r="H18" s="710">
        <v>0</v>
      </c>
      <c r="I18" s="710">
        <v>48.8</v>
      </c>
      <c r="J18" s="710">
        <v>51.2</v>
      </c>
      <c r="K18" s="710">
        <v>66.7</v>
      </c>
      <c r="L18" s="70"/>
    </row>
    <row r="19" spans="2:14" s="51" customFormat="1" ht="15" customHeight="1">
      <c r="B19" s="42" t="s">
        <v>329</v>
      </c>
      <c r="C19" s="175">
        <v>237</v>
      </c>
      <c r="D19" s="708">
        <v>77</v>
      </c>
      <c r="E19" s="708">
        <v>160</v>
      </c>
      <c r="F19" s="710">
        <v>32.5</v>
      </c>
      <c r="G19" s="710">
        <v>67.5</v>
      </c>
      <c r="H19" s="710">
        <v>0</v>
      </c>
      <c r="I19" s="710">
        <v>70</v>
      </c>
      <c r="J19" s="710">
        <v>30</v>
      </c>
      <c r="K19" s="710">
        <v>54.6</v>
      </c>
      <c r="L19" s="30"/>
      <c r="M19" s="30"/>
    </row>
    <row r="20" spans="2:14" s="51" customFormat="1" ht="17.149999999999999" customHeight="1" thickBot="1">
      <c r="B20" s="44" t="s">
        <v>2411</v>
      </c>
      <c r="C20" s="711">
        <v>9338</v>
      </c>
      <c r="D20" s="712">
        <v>1850</v>
      </c>
      <c r="E20" s="712">
        <v>7488</v>
      </c>
      <c r="F20" s="713">
        <v>19.8</v>
      </c>
      <c r="G20" s="713">
        <v>80.2</v>
      </c>
      <c r="H20" s="713">
        <v>8.6</v>
      </c>
      <c r="I20" s="713">
        <v>66</v>
      </c>
      <c r="J20" s="713">
        <v>25.4</v>
      </c>
      <c r="K20" s="713">
        <v>87.5</v>
      </c>
      <c r="L20" s="30"/>
      <c r="M20" s="30"/>
    </row>
    <row r="21" spans="2:14" s="51" customFormat="1" ht="17.149999999999999" customHeight="1" thickBot="1">
      <c r="B21" s="67" t="s">
        <v>330</v>
      </c>
      <c r="C21" s="712">
        <v>9616</v>
      </c>
      <c r="D21" s="712">
        <v>1941</v>
      </c>
      <c r="E21" s="712">
        <v>7675</v>
      </c>
      <c r="F21" s="714">
        <v>20.2</v>
      </c>
      <c r="G21" s="714">
        <v>79.8</v>
      </c>
      <c r="H21" s="714">
        <v>8.4</v>
      </c>
      <c r="I21" s="714">
        <v>66.099999999999994</v>
      </c>
      <c r="J21" s="714">
        <v>25.6</v>
      </c>
      <c r="K21" s="714">
        <v>86.9</v>
      </c>
      <c r="L21" s="30"/>
      <c r="M21" s="30"/>
    </row>
    <row r="22" spans="2:14" ht="16.5" customHeight="1">
      <c r="B22" s="375"/>
      <c r="C22" s="220"/>
      <c r="D22" s="220"/>
      <c r="E22" s="220"/>
      <c r="F22" s="220"/>
      <c r="G22" s="220"/>
      <c r="H22" s="220"/>
      <c r="I22" s="10"/>
      <c r="J22" s="10"/>
      <c r="K22" s="10"/>
      <c r="L22" s="10"/>
      <c r="M22" s="10"/>
      <c r="N22" s="10"/>
    </row>
    <row r="23" spans="2:14" ht="58.5" customHeight="1">
      <c r="B23" s="1092" t="s">
        <v>331</v>
      </c>
      <c r="C23" s="1092"/>
      <c r="D23" s="1092"/>
      <c r="E23" s="1092"/>
      <c r="F23" s="1092"/>
      <c r="G23" s="1092"/>
      <c r="H23" s="1092"/>
      <c r="I23" s="1092"/>
      <c r="J23" s="1092"/>
      <c r="K23" s="1092"/>
      <c r="L23" s="402"/>
      <c r="M23" s="10"/>
      <c r="N23" s="10"/>
    </row>
    <row r="24" spans="2:14" ht="12">
      <c r="B24" s="50"/>
      <c r="C24" s="34"/>
      <c r="D24" s="34"/>
      <c r="E24" s="34"/>
      <c r="F24" s="34"/>
      <c r="G24" s="34"/>
      <c r="H24" s="34"/>
      <c r="I24" s="10"/>
      <c r="J24" s="10"/>
      <c r="K24" s="10"/>
      <c r="L24" s="10"/>
      <c r="M24" s="10"/>
      <c r="N24" s="10"/>
    </row>
    <row r="25" spans="2:14" ht="14.15" customHeight="1" thickBot="1">
      <c r="B25" s="568" t="s">
        <v>332</v>
      </c>
      <c r="C25" s="569" t="s">
        <v>238</v>
      </c>
      <c r="D25" s="569" t="s">
        <v>239</v>
      </c>
      <c r="E25" s="76" t="s">
        <v>240</v>
      </c>
      <c r="F25" s="100"/>
      <c r="G25" s="86"/>
      <c r="H25" s="86"/>
      <c r="I25" s="86"/>
      <c r="J25" s="86"/>
      <c r="K25" s="86"/>
      <c r="L25" s="10"/>
      <c r="M25" s="10"/>
      <c r="N25" s="10"/>
    </row>
    <row r="26" spans="2:14" s="51" customFormat="1" ht="17.5" customHeight="1" thickTop="1">
      <c r="B26" s="84" t="s">
        <v>333</v>
      </c>
      <c r="C26" s="570">
        <v>20.2</v>
      </c>
      <c r="D26" s="570">
        <v>19.2</v>
      </c>
      <c r="E26" s="571">
        <v>18.399999999999999</v>
      </c>
      <c r="F26" s="19"/>
      <c r="G26" s="19"/>
      <c r="H26" s="19"/>
      <c r="I26" s="19"/>
      <c r="J26" s="19"/>
      <c r="K26" s="19"/>
      <c r="L26" s="30"/>
      <c r="M26" s="30"/>
      <c r="N26" s="30"/>
    </row>
    <row r="27" spans="2:14" s="51" customFormat="1" ht="17.5" customHeight="1">
      <c r="B27" s="84" t="s">
        <v>334</v>
      </c>
      <c r="C27" s="570">
        <v>44.4</v>
      </c>
      <c r="D27" s="570">
        <v>37.5</v>
      </c>
      <c r="E27" s="571">
        <v>37.5</v>
      </c>
      <c r="F27" s="19"/>
      <c r="G27" s="19"/>
      <c r="H27" s="19"/>
      <c r="I27" s="19"/>
      <c r="J27" s="19"/>
      <c r="K27" s="19"/>
      <c r="L27" s="30"/>
      <c r="M27" s="30"/>
      <c r="N27" s="30"/>
    </row>
    <row r="28" spans="2:14" s="51" customFormat="1" ht="17.149999999999999" customHeight="1">
      <c r="B28" s="84" t="s">
        <v>335</v>
      </c>
      <c r="C28" s="572">
        <v>50</v>
      </c>
      <c r="D28" s="570">
        <v>37.5</v>
      </c>
      <c r="E28" s="571">
        <v>44.4</v>
      </c>
      <c r="F28" s="19"/>
      <c r="G28" s="19"/>
      <c r="H28" s="19"/>
      <c r="I28" s="19"/>
      <c r="J28" s="19"/>
      <c r="K28" s="19"/>
      <c r="L28" s="30"/>
      <c r="M28" s="30"/>
      <c r="N28" s="30"/>
    </row>
    <row r="29" spans="2:14" s="51" customFormat="1" ht="17.5" customHeight="1">
      <c r="B29" s="84" t="s">
        <v>336</v>
      </c>
      <c r="C29" s="570">
        <v>30.3</v>
      </c>
      <c r="D29" s="572">
        <v>32.14</v>
      </c>
      <c r="E29" s="571">
        <v>29.6</v>
      </c>
      <c r="F29" s="19"/>
      <c r="G29" s="19"/>
      <c r="H29" s="19"/>
      <c r="I29" s="19"/>
      <c r="J29" s="19"/>
      <c r="K29" s="19"/>
      <c r="L29" s="30"/>
      <c r="M29" s="30"/>
      <c r="N29" s="30"/>
    </row>
    <row r="30" spans="2:14" s="51" customFormat="1" ht="17.5" customHeight="1">
      <c r="B30" s="573" t="s">
        <v>337</v>
      </c>
      <c r="C30" s="570">
        <v>28.7</v>
      </c>
      <c r="D30" s="572">
        <v>20.43010752688172</v>
      </c>
      <c r="E30" s="571">
        <v>18.3</v>
      </c>
      <c r="F30" s="19"/>
      <c r="G30" s="19"/>
      <c r="H30" s="19"/>
      <c r="I30" s="19"/>
      <c r="J30" s="19"/>
      <c r="K30" s="19"/>
      <c r="L30" s="30"/>
      <c r="M30" s="30"/>
      <c r="N30" s="30"/>
    </row>
    <row r="31" spans="2:14" s="51" customFormat="1" ht="17.149999999999999" customHeight="1">
      <c r="B31" s="573" t="s">
        <v>338</v>
      </c>
      <c r="C31" s="570">
        <v>86.9</v>
      </c>
      <c r="D31" s="572">
        <v>86.13</v>
      </c>
      <c r="E31" s="571">
        <v>85.7</v>
      </c>
      <c r="F31" s="19"/>
      <c r="G31" s="19"/>
      <c r="H31" s="19"/>
      <c r="I31" s="19"/>
      <c r="J31" s="19"/>
      <c r="K31" s="19"/>
      <c r="L31" s="30"/>
      <c r="M31" s="30"/>
      <c r="N31" s="30"/>
    </row>
    <row r="32" spans="2:14" s="51" customFormat="1" ht="19.5" customHeight="1" thickBot="1">
      <c r="B32" s="574" t="s">
        <v>339</v>
      </c>
      <c r="C32" s="715">
        <v>55.3</v>
      </c>
      <c r="D32" s="575">
        <v>61.9</v>
      </c>
      <c r="E32" s="576">
        <v>52.4</v>
      </c>
      <c r="F32" s="577"/>
      <c r="G32" s="19"/>
      <c r="H32" s="19"/>
      <c r="I32" s="19"/>
      <c r="J32" s="19"/>
      <c r="K32" s="19"/>
      <c r="L32" s="30"/>
      <c r="M32" s="30"/>
      <c r="N32" s="30"/>
    </row>
    <row r="33" spans="2:15" ht="6" customHeight="1">
      <c r="B33" s="150"/>
      <c r="C33" s="578"/>
      <c r="D33" s="470"/>
      <c r="E33" s="86"/>
      <c r="F33" s="86"/>
      <c r="G33" s="86"/>
      <c r="H33" s="86"/>
      <c r="I33" s="86"/>
      <c r="J33" s="86"/>
      <c r="K33" s="86"/>
      <c r="L33" s="10"/>
      <c r="M33" s="10"/>
      <c r="N33" s="10"/>
    </row>
    <row r="34" spans="2:15" ht="86.25" customHeight="1">
      <c r="B34" s="1092" t="s">
        <v>340</v>
      </c>
      <c r="C34" s="1092"/>
      <c r="D34" s="1092"/>
      <c r="E34" s="1092"/>
      <c r="F34" s="1092"/>
      <c r="G34" s="1092"/>
      <c r="H34" s="1092"/>
      <c r="I34" s="1092"/>
      <c r="J34" s="1092"/>
      <c r="K34" s="1092"/>
      <c r="L34" s="402"/>
      <c r="M34" s="402"/>
      <c r="N34" s="402"/>
    </row>
    <row r="35" spans="2:15" ht="12.75" customHeight="1">
      <c r="B35" s="10"/>
      <c r="C35" s="10"/>
      <c r="D35" s="10"/>
      <c r="E35" s="10"/>
      <c r="F35" s="10"/>
      <c r="G35" s="10"/>
      <c r="H35" s="10"/>
      <c r="I35" s="10"/>
      <c r="J35" s="10"/>
      <c r="K35" s="10"/>
      <c r="L35" s="10"/>
      <c r="M35" s="10"/>
      <c r="N35" s="10"/>
    </row>
    <row r="36" spans="2:15" ht="17.25" customHeight="1" thickBot="1">
      <c r="B36" s="24" t="s">
        <v>341</v>
      </c>
      <c r="C36" s="36" t="s">
        <v>342</v>
      </c>
      <c r="D36" s="36" t="s">
        <v>343</v>
      </c>
      <c r="E36" s="36" t="s">
        <v>344</v>
      </c>
      <c r="F36" s="36" t="s">
        <v>345</v>
      </c>
      <c r="G36" s="36" t="s">
        <v>346</v>
      </c>
      <c r="H36" s="10"/>
      <c r="I36" s="10"/>
      <c r="J36" s="10"/>
      <c r="K36" s="10"/>
      <c r="L36" s="10"/>
      <c r="M36" s="10"/>
      <c r="N36" s="10"/>
      <c r="O36" s="10"/>
    </row>
    <row r="37" spans="2:15" s="51" customFormat="1" ht="17.25" customHeight="1" thickTop="1">
      <c r="B37" s="793" t="s">
        <v>347</v>
      </c>
      <c r="C37" s="542">
        <v>1765</v>
      </c>
      <c r="D37" s="542">
        <v>7420</v>
      </c>
      <c r="E37" s="346">
        <v>9185</v>
      </c>
      <c r="F37" s="52">
        <v>8668</v>
      </c>
      <c r="G37" s="52">
        <v>8583</v>
      </c>
      <c r="H37" s="30"/>
      <c r="I37" s="30"/>
      <c r="J37" s="30"/>
      <c r="K37" s="30"/>
      <c r="L37" s="30"/>
      <c r="M37" s="30"/>
      <c r="N37" s="30"/>
      <c r="O37" s="30"/>
    </row>
    <row r="38" spans="2:15" s="51" customFormat="1" ht="17.25" customHeight="1">
      <c r="B38" s="400" t="s">
        <v>348</v>
      </c>
      <c r="C38" s="751">
        <v>1676</v>
      </c>
      <c r="D38" s="751">
        <v>7373</v>
      </c>
      <c r="E38" s="346">
        <v>9049</v>
      </c>
      <c r="F38" s="52">
        <v>8536</v>
      </c>
      <c r="G38" s="52">
        <v>8479</v>
      </c>
      <c r="H38" s="30"/>
      <c r="I38" s="30"/>
      <c r="J38" s="30"/>
      <c r="K38" s="30"/>
      <c r="L38" s="30"/>
      <c r="M38" s="30"/>
      <c r="N38" s="30"/>
      <c r="O38" s="30"/>
    </row>
    <row r="39" spans="2:15" s="51" customFormat="1" ht="17.25" customHeight="1">
      <c r="B39" s="42" t="s">
        <v>349</v>
      </c>
      <c r="C39" s="346">
        <v>89</v>
      </c>
      <c r="D39" s="346">
        <v>47</v>
      </c>
      <c r="E39" s="346">
        <v>136</v>
      </c>
      <c r="F39" s="52">
        <v>132</v>
      </c>
      <c r="G39" s="52">
        <v>104</v>
      </c>
      <c r="H39" s="30"/>
      <c r="I39" s="30"/>
      <c r="J39" s="30"/>
      <c r="K39" s="30"/>
      <c r="L39" s="30"/>
      <c r="M39" s="30"/>
      <c r="N39" s="30"/>
      <c r="O39" s="30"/>
    </row>
    <row r="40" spans="2:15" s="51" customFormat="1" ht="17.25" customHeight="1" thickBot="1">
      <c r="B40" s="309" t="s">
        <v>350</v>
      </c>
      <c r="C40" s="542">
        <v>176</v>
      </c>
      <c r="D40" s="542">
        <v>255</v>
      </c>
      <c r="E40" s="542">
        <v>431</v>
      </c>
      <c r="F40" s="164">
        <v>428</v>
      </c>
      <c r="G40" s="164">
        <v>491</v>
      </c>
      <c r="H40" s="30"/>
      <c r="I40" s="30"/>
      <c r="J40" s="30"/>
      <c r="K40" s="30"/>
      <c r="L40" s="30"/>
      <c r="M40" s="30"/>
      <c r="N40" s="30"/>
      <c r="O40" s="30"/>
    </row>
    <row r="41" spans="2:15" s="51" customFormat="1" ht="17.25" customHeight="1" thickBot="1">
      <c r="B41" s="582" t="s">
        <v>330</v>
      </c>
      <c r="C41" s="716">
        <v>1941</v>
      </c>
      <c r="D41" s="716">
        <v>7675</v>
      </c>
      <c r="E41" s="716">
        <v>9616</v>
      </c>
      <c r="F41" s="581">
        <v>9096</v>
      </c>
      <c r="G41" s="581">
        <v>9074</v>
      </c>
      <c r="H41" s="30"/>
      <c r="I41" s="30"/>
      <c r="J41" s="30"/>
      <c r="K41" s="30"/>
      <c r="L41" s="30"/>
      <c r="M41" s="30"/>
      <c r="N41" s="30"/>
      <c r="O41" s="30"/>
    </row>
    <row r="42" spans="2:15" s="51" customFormat="1" ht="17.25" customHeight="1" thickBot="1">
      <c r="B42" s="579" t="s">
        <v>351</v>
      </c>
      <c r="C42" s="707">
        <v>20.2</v>
      </c>
      <c r="D42" s="707">
        <v>79.8</v>
      </c>
      <c r="E42" s="707" t="s">
        <v>87</v>
      </c>
      <c r="F42" s="580" t="s">
        <v>87</v>
      </c>
      <c r="G42" s="580" t="s">
        <v>87</v>
      </c>
      <c r="H42" s="30"/>
      <c r="I42" s="30"/>
      <c r="J42" s="30"/>
      <c r="K42" s="30"/>
      <c r="L42" s="30"/>
      <c r="M42" s="30"/>
      <c r="N42" s="30"/>
      <c r="O42" s="30"/>
    </row>
    <row r="43" spans="2:15" ht="6.75" customHeight="1">
      <c r="B43" s="10"/>
      <c r="C43" s="10"/>
      <c r="D43" s="10"/>
      <c r="E43" s="10"/>
      <c r="F43" s="10"/>
      <c r="G43" s="10"/>
      <c r="H43" s="10"/>
      <c r="I43" s="10"/>
      <c r="J43" s="10"/>
      <c r="K43" s="10"/>
      <c r="L43" s="10"/>
      <c r="M43" s="10"/>
      <c r="N43" s="10"/>
    </row>
    <row r="44" spans="2:15" ht="39.75" customHeight="1">
      <c r="B44" s="1092" t="s">
        <v>2412</v>
      </c>
      <c r="C44" s="1092"/>
      <c r="D44" s="1092"/>
      <c r="E44" s="1092"/>
      <c r="F44" s="1092"/>
      <c r="G44" s="1092"/>
      <c r="H44" s="1092"/>
      <c r="I44" s="10"/>
      <c r="J44" s="10"/>
      <c r="K44" s="10"/>
      <c r="L44" s="10"/>
      <c r="M44" s="10"/>
      <c r="N44" s="10"/>
    </row>
    <row r="45" spans="2:15" ht="12">
      <c r="B45" s="211"/>
      <c r="C45" s="10"/>
      <c r="D45" s="10"/>
      <c r="E45" s="10"/>
      <c r="F45" s="10"/>
      <c r="G45" s="10"/>
      <c r="H45" s="10"/>
      <c r="I45" s="10"/>
      <c r="J45" s="10"/>
      <c r="K45" s="10"/>
      <c r="L45" s="10"/>
      <c r="M45" s="10"/>
      <c r="N45" s="10"/>
    </row>
    <row r="46" spans="2:15" ht="14.25" customHeight="1">
      <c r="B46" s="10"/>
      <c r="C46" s="1103" t="s">
        <v>313</v>
      </c>
      <c r="D46" s="1104"/>
      <c r="E46" s="1099" t="s">
        <v>314</v>
      </c>
      <c r="F46" s="1100"/>
      <c r="G46" s="1101"/>
      <c r="H46" s="1105" t="s">
        <v>352</v>
      </c>
      <c r="I46" s="1104"/>
      <c r="J46" s="10"/>
      <c r="K46" s="10"/>
      <c r="L46" s="10"/>
      <c r="M46" s="10"/>
      <c r="N46" s="10"/>
    </row>
    <row r="47" spans="2:15" ht="15" customHeight="1" thickBot="1">
      <c r="B47" s="24" t="s">
        <v>353</v>
      </c>
      <c r="C47" s="36" t="s">
        <v>342</v>
      </c>
      <c r="D47" s="36" t="s">
        <v>343</v>
      </c>
      <c r="E47" s="36" t="s">
        <v>354</v>
      </c>
      <c r="F47" s="36" t="s">
        <v>355</v>
      </c>
      <c r="G47" s="36" t="s">
        <v>356</v>
      </c>
      <c r="H47" s="36" t="s">
        <v>357</v>
      </c>
      <c r="I47" s="36" t="s">
        <v>358</v>
      </c>
      <c r="J47" s="36" t="s">
        <v>344</v>
      </c>
      <c r="K47" s="36" t="s">
        <v>345</v>
      </c>
      <c r="L47" s="36" t="s">
        <v>346</v>
      </c>
      <c r="M47" s="10"/>
      <c r="N47" s="10"/>
      <c r="O47" s="10"/>
    </row>
    <row r="48" spans="2:15" s="51" customFormat="1" ht="15" customHeight="1" thickTop="1">
      <c r="B48" s="42" t="s">
        <v>85</v>
      </c>
      <c r="C48" s="346">
        <v>847</v>
      </c>
      <c r="D48" s="346">
        <v>4008</v>
      </c>
      <c r="E48" s="346">
        <v>457</v>
      </c>
      <c r="F48" s="346">
        <v>2933</v>
      </c>
      <c r="G48" s="346">
        <v>1465</v>
      </c>
      <c r="H48" s="346">
        <v>4682</v>
      </c>
      <c r="I48" s="346">
        <v>173</v>
      </c>
      <c r="J48" s="346">
        <v>4855</v>
      </c>
      <c r="K48" s="52">
        <v>4578</v>
      </c>
      <c r="L48" s="52">
        <v>4563</v>
      </c>
      <c r="M48" s="30"/>
      <c r="N48" s="30"/>
      <c r="O48" s="30"/>
    </row>
    <row r="49" spans="2:15" s="51" customFormat="1" ht="15" customHeight="1">
      <c r="B49" s="42" t="s">
        <v>106</v>
      </c>
      <c r="C49" s="346">
        <v>14</v>
      </c>
      <c r="D49" s="346">
        <v>10</v>
      </c>
      <c r="E49" s="346">
        <v>3</v>
      </c>
      <c r="F49" s="346">
        <v>17</v>
      </c>
      <c r="G49" s="346">
        <v>4</v>
      </c>
      <c r="H49" s="346">
        <v>24</v>
      </c>
      <c r="I49" s="346" t="s">
        <v>87</v>
      </c>
      <c r="J49" s="346">
        <v>24</v>
      </c>
      <c r="K49" s="52">
        <v>20</v>
      </c>
      <c r="L49" s="52">
        <v>15</v>
      </c>
      <c r="M49" s="30"/>
      <c r="N49" s="30"/>
      <c r="O49" s="30"/>
    </row>
    <row r="50" spans="2:15" s="51" customFormat="1" ht="15" customHeight="1">
      <c r="B50" s="42" t="s">
        <v>158</v>
      </c>
      <c r="C50" s="346">
        <v>7</v>
      </c>
      <c r="D50" s="346">
        <v>13</v>
      </c>
      <c r="E50" s="346">
        <v>1</v>
      </c>
      <c r="F50" s="346">
        <v>17</v>
      </c>
      <c r="G50" s="346">
        <v>2</v>
      </c>
      <c r="H50" s="346">
        <v>20</v>
      </c>
      <c r="I50" s="346" t="s">
        <v>87</v>
      </c>
      <c r="J50" s="346">
        <v>20</v>
      </c>
      <c r="K50" s="52">
        <v>17</v>
      </c>
      <c r="L50" s="52">
        <v>7</v>
      </c>
      <c r="M50" s="30"/>
      <c r="N50" s="30"/>
      <c r="O50" s="30"/>
    </row>
    <row r="51" spans="2:15" s="51" customFormat="1" ht="15" customHeight="1">
      <c r="B51" s="43" t="s">
        <v>110</v>
      </c>
      <c r="C51" s="346">
        <v>5</v>
      </c>
      <c r="D51" s="346">
        <v>8</v>
      </c>
      <c r="E51" s="346">
        <v>1</v>
      </c>
      <c r="F51" s="346">
        <v>11</v>
      </c>
      <c r="G51" s="346">
        <v>1</v>
      </c>
      <c r="H51" s="346">
        <v>13</v>
      </c>
      <c r="I51" s="346" t="s">
        <v>87</v>
      </c>
      <c r="J51" s="346">
        <v>13</v>
      </c>
      <c r="K51" s="52">
        <v>3</v>
      </c>
      <c r="L51" s="52" t="s">
        <v>87</v>
      </c>
      <c r="M51" s="30"/>
      <c r="N51" s="30"/>
      <c r="O51" s="30"/>
    </row>
    <row r="52" spans="2:15" s="51" customFormat="1" ht="15" customHeight="1">
      <c r="B52" s="42" t="s">
        <v>89</v>
      </c>
      <c r="C52" s="346">
        <v>175</v>
      </c>
      <c r="D52" s="346">
        <v>797</v>
      </c>
      <c r="E52" s="346">
        <v>84</v>
      </c>
      <c r="F52" s="346">
        <v>611</v>
      </c>
      <c r="G52" s="346">
        <v>277</v>
      </c>
      <c r="H52" s="346">
        <v>903</v>
      </c>
      <c r="I52" s="346">
        <v>69</v>
      </c>
      <c r="J52" s="346">
        <v>972</v>
      </c>
      <c r="K52" s="52">
        <v>948</v>
      </c>
      <c r="L52" s="52">
        <v>882</v>
      </c>
      <c r="M52" s="30"/>
      <c r="N52" s="30"/>
      <c r="O52" s="30"/>
    </row>
    <row r="53" spans="2:15" s="51" customFormat="1" ht="15" customHeight="1">
      <c r="B53" s="42" t="s">
        <v>98</v>
      </c>
      <c r="C53" s="346">
        <v>107</v>
      </c>
      <c r="D53" s="346">
        <v>919</v>
      </c>
      <c r="E53" s="346">
        <v>73</v>
      </c>
      <c r="F53" s="346">
        <v>750</v>
      </c>
      <c r="G53" s="346">
        <v>203</v>
      </c>
      <c r="H53" s="346">
        <v>993</v>
      </c>
      <c r="I53" s="346">
        <v>33</v>
      </c>
      <c r="J53" s="346">
        <v>1026</v>
      </c>
      <c r="K53" s="52">
        <v>994</v>
      </c>
      <c r="L53" s="52">
        <v>990</v>
      </c>
      <c r="M53" s="30"/>
      <c r="N53" s="30"/>
      <c r="O53" s="30"/>
    </row>
    <row r="54" spans="2:15" s="51" customFormat="1" ht="15" customHeight="1">
      <c r="B54" s="42" t="s">
        <v>189</v>
      </c>
      <c r="C54" s="346">
        <v>51</v>
      </c>
      <c r="D54" s="346">
        <v>31</v>
      </c>
      <c r="E54" s="346">
        <v>6</v>
      </c>
      <c r="F54" s="346">
        <v>61</v>
      </c>
      <c r="G54" s="346">
        <v>15</v>
      </c>
      <c r="H54" s="346">
        <v>79</v>
      </c>
      <c r="I54" s="346">
        <v>3</v>
      </c>
      <c r="J54" s="346">
        <v>82</v>
      </c>
      <c r="K54" s="52">
        <v>80</v>
      </c>
      <c r="L54" s="52">
        <v>94</v>
      </c>
      <c r="M54" s="30"/>
      <c r="N54" s="30"/>
      <c r="O54" s="30"/>
    </row>
    <row r="55" spans="2:15" s="51" customFormat="1" ht="15" customHeight="1">
      <c r="B55" s="42" t="s">
        <v>92</v>
      </c>
      <c r="C55" s="346">
        <v>687</v>
      </c>
      <c r="D55" s="346">
        <v>1790</v>
      </c>
      <c r="E55" s="346">
        <v>164</v>
      </c>
      <c r="F55" s="346">
        <v>1867</v>
      </c>
      <c r="G55" s="346">
        <v>446</v>
      </c>
      <c r="H55" s="346">
        <v>2324</v>
      </c>
      <c r="I55" s="346">
        <v>153</v>
      </c>
      <c r="J55" s="346">
        <v>2477</v>
      </c>
      <c r="K55" s="52">
        <v>2344</v>
      </c>
      <c r="L55" s="52">
        <v>2412</v>
      </c>
      <c r="M55" s="30"/>
      <c r="N55" s="30"/>
      <c r="O55" s="30"/>
    </row>
    <row r="56" spans="2:15" s="51" customFormat="1" ht="15" customHeight="1">
      <c r="B56" s="42" t="s">
        <v>172</v>
      </c>
      <c r="C56" s="346">
        <v>9</v>
      </c>
      <c r="D56" s="346">
        <v>4</v>
      </c>
      <c r="E56" s="346" t="s">
        <v>87</v>
      </c>
      <c r="F56" s="346">
        <v>7</v>
      </c>
      <c r="G56" s="346">
        <v>6</v>
      </c>
      <c r="H56" s="346">
        <v>13</v>
      </c>
      <c r="I56" s="346" t="s">
        <v>87</v>
      </c>
      <c r="J56" s="346">
        <v>13</v>
      </c>
      <c r="K56" s="52">
        <v>13</v>
      </c>
      <c r="L56" s="52">
        <v>17</v>
      </c>
      <c r="M56" s="30"/>
      <c r="N56" s="30"/>
      <c r="O56" s="30"/>
    </row>
    <row r="57" spans="2:15" s="51" customFormat="1" ht="15" customHeight="1" thickBot="1">
      <c r="B57" s="42" t="s">
        <v>104</v>
      </c>
      <c r="C57" s="346">
        <v>39</v>
      </c>
      <c r="D57" s="346">
        <v>95</v>
      </c>
      <c r="E57" s="346">
        <v>17</v>
      </c>
      <c r="F57" s="346">
        <v>77</v>
      </c>
      <c r="G57" s="346">
        <v>40</v>
      </c>
      <c r="H57" s="346">
        <v>134</v>
      </c>
      <c r="I57" s="346" t="s">
        <v>87</v>
      </c>
      <c r="J57" s="346">
        <v>134</v>
      </c>
      <c r="K57" s="52">
        <v>99</v>
      </c>
      <c r="L57" s="52">
        <v>94</v>
      </c>
      <c r="M57" s="30"/>
      <c r="N57" s="30"/>
      <c r="O57" s="30"/>
    </row>
    <row r="58" spans="2:15" s="51" customFormat="1" ht="15" customHeight="1" thickBot="1">
      <c r="B58" s="48" t="s">
        <v>330</v>
      </c>
      <c r="C58" s="717">
        <v>1941</v>
      </c>
      <c r="D58" s="717">
        <v>7675</v>
      </c>
      <c r="E58" s="717">
        <v>806</v>
      </c>
      <c r="F58" s="717">
        <v>6351</v>
      </c>
      <c r="G58" s="717">
        <v>2459</v>
      </c>
      <c r="H58" s="717">
        <v>9185</v>
      </c>
      <c r="I58" s="717">
        <v>431</v>
      </c>
      <c r="J58" s="717">
        <v>9616</v>
      </c>
      <c r="K58" s="222">
        <v>9096</v>
      </c>
      <c r="L58" s="222">
        <v>9074</v>
      </c>
      <c r="M58" s="30"/>
      <c r="N58" s="30"/>
      <c r="O58" s="30"/>
    </row>
    <row r="59" spans="2:15" ht="5.25" customHeight="1">
      <c r="B59" s="10"/>
      <c r="C59" s="10"/>
      <c r="D59" s="10"/>
      <c r="E59" s="10"/>
      <c r="F59" s="10"/>
      <c r="G59" s="10"/>
      <c r="H59" s="10"/>
      <c r="I59" s="10"/>
      <c r="J59" s="10"/>
      <c r="K59" s="10"/>
      <c r="L59" s="10"/>
      <c r="M59" s="10"/>
      <c r="N59" s="10"/>
    </row>
    <row r="60" spans="2:15" ht="21" customHeight="1">
      <c r="B60" s="1095" t="s">
        <v>359</v>
      </c>
      <c r="C60" s="1095"/>
      <c r="D60" s="1095"/>
      <c r="E60" s="1095"/>
      <c r="F60" s="1095"/>
      <c r="G60" s="1095"/>
      <c r="H60" s="1095"/>
      <c r="I60" s="1095"/>
      <c r="J60" s="1095"/>
      <c r="K60" s="1095"/>
      <c r="L60" s="1095"/>
      <c r="M60" s="10"/>
      <c r="N60" s="10"/>
    </row>
    <row r="61" spans="2:15" ht="12">
      <c r="B61" s="383"/>
      <c r="C61" s="383"/>
      <c r="D61" s="383"/>
      <c r="E61" s="383"/>
      <c r="F61" s="383"/>
      <c r="G61" s="383"/>
      <c r="H61" s="383"/>
      <c r="I61" s="383"/>
      <c r="J61" s="383"/>
      <c r="K61" s="383"/>
      <c r="L61" s="383"/>
      <c r="M61" s="10"/>
      <c r="N61" s="10"/>
    </row>
    <row r="62" spans="2:15" ht="14.5" thickBot="1">
      <c r="B62" s="35" t="s">
        <v>360</v>
      </c>
      <c r="C62" s="36" t="s">
        <v>85</v>
      </c>
      <c r="D62" s="36" t="s">
        <v>89</v>
      </c>
      <c r="E62" s="36" t="s">
        <v>98</v>
      </c>
      <c r="F62" s="36" t="s">
        <v>189</v>
      </c>
      <c r="G62" s="36" t="s">
        <v>92</v>
      </c>
      <c r="H62" s="36" t="s">
        <v>104</v>
      </c>
      <c r="I62" s="36" t="s">
        <v>344</v>
      </c>
      <c r="J62" s="36" t="s">
        <v>345</v>
      </c>
      <c r="K62" s="36" t="s">
        <v>346</v>
      </c>
      <c r="L62" s="10"/>
      <c r="M62" s="10"/>
      <c r="N62" s="10"/>
      <c r="O62" s="10"/>
    </row>
    <row r="63" spans="2:15" s="51" customFormat="1" ht="16.5" customHeight="1" thickTop="1">
      <c r="B63" s="42" t="s">
        <v>361</v>
      </c>
      <c r="C63" s="718">
        <v>1.1000000000000001</v>
      </c>
      <c r="D63" s="718" t="s">
        <v>87</v>
      </c>
      <c r="E63" s="718" t="s">
        <v>87</v>
      </c>
      <c r="F63" s="718" t="s">
        <v>87</v>
      </c>
      <c r="G63" s="718" t="s">
        <v>87</v>
      </c>
      <c r="H63" s="718" t="s">
        <v>87</v>
      </c>
      <c r="I63" s="718">
        <v>1.1000000000000001</v>
      </c>
      <c r="J63" s="218">
        <v>1</v>
      </c>
      <c r="K63" s="57">
        <v>1.1000000000000001</v>
      </c>
      <c r="L63" s="30"/>
      <c r="M63" s="30"/>
      <c r="N63" s="30"/>
      <c r="O63" s="30"/>
    </row>
    <row r="64" spans="2:15" s="51" customFormat="1" ht="16.5" customHeight="1">
      <c r="B64" s="42" t="s">
        <v>329</v>
      </c>
      <c r="C64" s="718">
        <v>1</v>
      </c>
      <c r="D64" s="718">
        <v>1</v>
      </c>
      <c r="E64" s="718">
        <v>0.9</v>
      </c>
      <c r="F64" s="718">
        <v>0.9</v>
      </c>
      <c r="G64" s="718">
        <v>0.9</v>
      </c>
      <c r="H64" s="718">
        <v>0.8</v>
      </c>
      <c r="I64" s="718">
        <v>1</v>
      </c>
      <c r="J64" s="218">
        <v>0.9</v>
      </c>
      <c r="K64" s="57">
        <v>0.9</v>
      </c>
      <c r="L64" s="30"/>
      <c r="M64" s="30"/>
      <c r="N64" s="30"/>
      <c r="O64" s="30"/>
    </row>
    <row r="65" spans="2:15" s="51" customFormat="1" ht="16.5" customHeight="1" thickBot="1">
      <c r="B65" s="44" t="s">
        <v>2411</v>
      </c>
      <c r="C65" s="719">
        <v>1</v>
      </c>
      <c r="D65" s="719">
        <v>1.2</v>
      </c>
      <c r="E65" s="719">
        <v>1.1000000000000001</v>
      </c>
      <c r="F65" s="719">
        <v>0.7</v>
      </c>
      <c r="G65" s="719">
        <v>1</v>
      </c>
      <c r="H65" s="719">
        <v>1</v>
      </c>
      <c r="I65" s="719">
        <v>1</v>
      </c>
      <c r="J65" s="221">
        <v>1</v>
      </c>
      <c r="K65" s="73">
        <v>1</v>
      </c>
      <c r="L65" s="30"/>
      <c r="M65" s="30"/>
      <c r="N65" s="30"/>
      <c r="O65" s="30"/>
    </row>
    <row r="66" spans="2:15" ht="12.75" customHeight="1">
      <c r="B66" s="10"/>
      <c r="C66" s="10"/>
      <c r="D66" s="10"/>
      <c r="E66" s="10"/>
      <c r="F66" s="10"/>
      <c r="G66" s="10"/>
      <c r="H66" s="10"/>
      <c r="I66" s="10"/>
      <c r="J66" s="10"/>
      <c r="K66" s="10"/>
      <c r="L66" s="10"/>
      <c r="M66" s="10"/>
      <c r="N66" s="10"/>
    </row>
    <row r="67" spans="2:15" ht="30" customHeight="1">
      <c r="B67" s="1095" t="s">
        <v>362</v>
      </c>
      <c r="C67" s="1095"/>
      <c r="D67" s="1095"/>
      <c r="E67" s="1095"/>
      <c r="F67" s="1095"/>
      <c r="G67" s="1095"/>
      <c r="H67" s="1095"/>
      <c r="I67" s="1095"/>
      <c r="J67" s="1095"/>
      <c r="K67" s="1095"/>
      <c r="L67" s="10"/>
      <c r="M67" s="10"/>
      <c r="N67" s="10"/>
    </row>
    <row r="68" spans="2:15" ht="12">
      <c r="B68" s="403"/>
      <c r="C68" s="401"/>
      <c r="D68" s="401"/>
      <c r="E68" s="383"/>
      <c r="F68" s="383"/>
      <c r="G68" s="383"/>
      <c r="H68" s="383"/>
      <c r="I68" s="383"/>
      <c r="J68" s="383"/>
      <c r="K68" s="383"/>
      <c r="L68" s="10"/>
      <c r="M68" s="10"/>
      <c r="N68" s="10"/>
    </row>
    <row r="69" spans="2:15" ht="14.5" thickBot="1">
      <c r="B69" s="35" t="s">
        <v>2391</v>
      </c>
      <c r="C69" s="36"/>
      <c r="D69" s="36" t="s">
        <v>238</v>
      </c>
      <c r="E69" s="625"/>
      <c r="F69" s="383"/>
      <c r="G69" s="383"/>
      <c r="H69" s="383"/>
      <c r="I69" s="383"/>
      <c r="J69" s="383"/>
      <c r="K69" s="383"/>
      <c r="L69" s="10"/>
      <c r="M69" s="10"/>
      <c r="N69" s="10"/>
    </row>
    <row r="70" spans="2:15" ht="17.25" customHeight="1" thickTop="1" thickBot="1">
      <c r="B70" s="589" t="s">
        <v>363</v>
      </c>
      <c r="C70" s="944"/>
      <c r="D70" s="1003" t="s">
        <v>2389</v>
      </c>
      <c r="E70" s="383"/>
      <c r="F70" s="383"/>
      <c r="G70" s="383"/>
      <c r="H70" s="383"/>
      <c r="I70" s="383"/>
      <c r="J70" s="383"/>
      <c r="K70" s="383"/>
      <c r="L70" s="10"/>
      <c r="M70" s="10"/>
      <c r="N70" s="10"/>
    </row>
    <row r="71" spans="2:15" ht="9.75" customHeight="1">
      <c r="B71" s="401"/>
      <c r="C71" s="401"/>
      <c r="D71" s="401"/>
      <c r="E71" s="383"/>
      <c r="F71" s="383"/>
      <c r="G71" s="383"/>
      <c r="H71" s="383"/>
      <c r="I71" s="383"/>
      <c r="J71" s="383"/>
      <c r="K71" s="383"/>
      <c r="L71" s="10"/>
      <c r="M71" s="10"/>
      <c r="N71" s="10"/>
    </row>
    <row r="72" spans="2:15" ht="75" customHeight="1">
      <c r="B72" s="1095" t="s">
        <v>2390</v>
      </c>
      <c r="C72" s="1095"/>
      <c r="D72" s="1095"/>
      <c r="E72" s="383"/>
      <c r="F72" s="383"/>
      <c r="G72" s="383"/>
      <c r="H72" s="383"/>
      <c r="I72" s="383"/>
      <c r="J72" s="383"/>
      <c r="K72" s="383"/>
      <c r="L72" s="10"/>
      <c r="M72" s="10"/>
      <c r="N72" s="10"/>
    </row>
    <row r="73" spans="2:15" ht="12.75" customHeight="1">
      <c r="B73" s="10"/>
      <c r="C73" s="10"/>
      <c r="D73" s="10"/>
      <c r="E73" s="10"/>
      <c r="F73" s="10"/>
      <c r="G73" s="10"/>
      <c r="H73" s="10"/>
      <c r="I73" s="10"/>
      <c r="J73" s="10"/>
      <c r="K73" s="10"/>
      <c r="L73" s="10"/>
      <c r="M73" s="10"/>
      <c r="N73" s="10"/>
    </row>
    <row r="74" spans="2:15" ht="21" customHeight="1">
      <c r="B74" s="361" t="s">
        <v>364</v>
      </c>
      <c r="C74" s="10"/>
      <c r="D74" s="10"/>
      <c r="E74" s="10"/>
      <c r="F74" s="10"/>
      <c r="G74" s="10"/>
      <c r="H74" s="10"/>
      <c r="I74" s="10"/>
      <c r="J74" s="10"/>
      <c r="K74" s="10"/>
      <c r="L74" s="10"/>
      <c r="M74" s="10"/>
      <c r="N74" s="10"/>
    </row>
    <row r="75" spans="2:15" ht="12.75" customHeight="1">
      <c r="B75" s="10"/>
      <c r="C75" s="10"/>
      <c r="D75" s="10"/>
      <c r="E75" s="10"/>
      <c r="F75" s="10"/>
      <c r="G75" s="10"/>
      <c r="H75" s="10"/>
      <c r="I75" s="10"/>
      <c r="J75" s="10"/>
      <c r="K75" s="10"/>
      <c r="L75" s="10"/>
      <c r="M75" s="10"/>
      <c r="N75" s="10"/>
    </row>
    <row r="76" spans="2:15" ht="16.5" customHeight="1">
      <c r="B76" s="1117" t="s">
        <v>365</v>
      </c>
      <c r="C76" s="1105" t="s">
        <v>313</v>
      </c>
      <c r="D76" s="1100"/>
      <c r="E76" s="1099" t="s">
        <v>314</v>
      </c>
      <c r="F76" s="1100"/>
      <c r="G76" s="1104"/>
      <c r="H76" s="1107" t="s">
        <v>366</v>
      </c>
      <c r="I76" s="1107" t="s">
        <v>367</v>
      </c>
      <c r="J76" s="1107" t="s">
        <v>368</v>
      </c>
      <c r="K76" s="10"/>
      <c r="L76" s="10"/>
      <c r="M76" s="10"/>
      <c r="N76" s="10"/>
      <c r="O76" s="10"/>
    </row>
    <row r="77" spans="2:15" ht="14.25" customHeight="1" thickBot="1">
      <c r="B77" s="1118"/>
      <c r="C77" s="36" t="s">
        <v>342</v>
      </c>
      <c r="D77" s="36" t="s">
        <v>343</v>
      </c>
      <c r="E77" s="36" t="s">
        <v>354</v>
      </c>
      <c r="F77" s="36" t="s">
        <v>355</v>
      </c>
      <c r="G77" s="36" t="s">
        <v>356</v>
      </c>
      <c r="H77" s="1108"/>
      <c r="I77" s="1108"/>
      <c r="J77" s="1108"/>
      <c r="K77" s="70"/>
      <c r="L77" s="10"/>
      <c r="M77" s="10"/>
      <c r="N77" s="10"/>
      <c r="O77" s="10"/>
    </row>
    <row r="78" spans="2:15" s="51" customFormat="1" ht="14.25" customHeight="1" thickTop="1">
      <c r="B78" s="42" t="s">
        <v>85</v>
      </c>
      <c r="C78" s="710">
        <v>26.6</v>
      </c>
      <c r="D78" s="710">
        <v>73.400000000000006</v>
      </c>
      <c r="E78" s="710">
        <v>28.6</v>
      </c>
      <c r="F78" s="710">
        <v>55.6</v>
      </c>
      <c r="G78" s="710">
        <v>15.8</v>
      </c>
      <c r="H78" s="710">
        <v>17.8</v>
      </c>
      <c r="I78" s="57">
        <v>13.4</v>
      </c>
      <c r="J78" s="57">
        <v>8.4</v>
      </c>
      <c r="K78" s="30"/>
      <c r="L78" s="30"/>
      <c r="M78" s="30"/>
      <c r="N78" s="30"/>
      <c r="O78" s="30"/>
    </row>
    <row r="79" spans="2:15" s="51" customFormat="1" ht="14.25" customHeight="1">
      <c r="B79" s="42" t="s">
        <v>106</v>
      </c>
      <c r="C79" s="710">
        <v>80</v>
      </c>
      <c r="D79" s="710">
        <v>20</v>
      </c>
      <c r="E79" s="710">
        <v>40</v>
      </c>
      <c r="F79" s="710">
        <v>60</v>
      </c>
      <c r="G79" s="710">
        <v>0</v>
      </c>
      <c r="H79" s="710">
        <v>23.4</v>
      </c>
      <c r="I79" s="57">
        <v>38.1</v>
      </c>
      <c r="J79" s="57">
        <v>6.6</v>
      </c>
      <c r="K79" s="30"/>
      <c r="L79" s="30"/>
      <c r="M79" s="30"/>
      <c r="N79" s="30"/>
      <c r="O79" s="30"/>
    </row>
    <row r="80" spans="2:15" s="51" customFormat="1" ht="14.25" customHeight="1">
      <c r="B80" s="42" t="s">
        <v>158</v>
      </c>
      <c r="C80" s="710">
        <v>80</v>
      </c>
      <c r="D80" s="710">
        <v>20</v>
      </c>
      <c r="E80" s="710">
        <v>0</v>
      </c>
      <c r="F80" s="710">
        <v>100</v>
      </c>
      <c r="G80" s="710">
        <v>0</v>
      </c>
      <c r="H80" s="710">
        <v>27.8</v>
      </c>
      <c r="I80" s="57">
        <v>87</v>
      </c>
      <c r="J80" s="57">
        <v>14.6</v>
      </c>
      <c r="K80" s="30"/>
      <c r="L80" s="30"/>
      <c r="M80" s="30"/>
      <c r="N80" s="30"/>
      <c r="O80" s="30"/>
    </row>
    <row r="81" spans="2:15" s="51" customFormat="1" ht="14.25" customHeight="1">
      <c r="B81" s="42" t="s">
        <v>369</v>
      </c>
      <c r="C81" s="710">
        <v>20</v>
      </c>
      <c r="D81" s="710">
        <v>80</v>
      </c>
      <c r="E81" s="710">
        <v>10</v>
      </c>
      <c r="F81" s="710">
        <v>80</v>
      </c>
      <c r="G81" s="710">
        <v>10</v>
      </c>
      <c r="H81" s="710">
        <v>139.5</v>
      </c>
      <c r="I81" s="57">
        <v>150</v>
      </c>
      <c r="J81" s="57" t="s">
        <v>87</v>
      </c>
      <c r="K81" s="30"/>
      <c r="L81" s="30"/>
      <c r="M81" s="30"/>
      <c r="N81" s="30"/>
      <c r="O81" s="30"/>
    </row>
    <row r="82" spans="2:15" s="51" customFormat="1" ht="14.25" customHeight="1">
      <c r="B82" s="42" t="s">
        <v>89</v>
      </c>
      <c r="C82" s="710">
        <v>41.5</v>
      </c>
      <c r="D82" s="710">
        <v>58.5</v>
      </c>
      <c r="E82" s="710">
        <v>26.8</v>
      </c>
      <c r="F82" s="710">
        <v>73.2</v>
      </c>
      <c r="G82" s="710">
        <v>0</v>
      </c>
      <c r="H82" s="710">
        <v>8.6</v>
      </c>
      <c r="I82" s="57">
        <v>13.3</v>
      </c>
      <c r="J82" s="57">
        <v>7</v>
      </c>
      <c r="K82" s="30"/>
      <c r="L82" s="30"/>
      <c r="M82" s="30"/>
      <c r="N82" s="30"/>
      <c r="O82" s="30"/>
    </row>
    <row r="83" spans="2:15" s="51" customFormat="1" ht="14.25" customHeight="1">
      <c r="B83" s="42" t="s">
        <v>98</v>
      </c>
      <c r="C83" s="710">
        <v>26.8</v>
      </c>
      <c r="D83" s="710">
        <v>73.2</v>
      </c>
      <c r="E83" s="710">
        <v>54.9</v>
      </c>
      <c r="F83" s="710">
        <v>45.1</v>
      </c>
      <c r="G83" s="710">
        <v>0</v>
      </c>
      <c r="H83" s="710">
        <v>7.2</v>
      </c>
      <c r="I83" s="57">
        <v>5.0999999999999996</v>
      </c>
      <c r="J83" s="57">
        <v>0.1</v>
      </c>
      <c r="K83" s="30"/>
      <c r="L83" s="30"/>
      <c r="M83" s="30"/>
      <c r="N83" s="30"/>
      <c r="O83" s="30"/>
    </row>
    <row r="84" spans="2:15" s="51" customFormat="1" ht="14.25" customHeight="1">
      <c r="B84" s="42" t="s">
        <v>189</v>
      </c>
      <c r="C84" s="709">
        <v>53.8</v>
      </c>
      <c r="D84" s="709">
        <v>46.2</v>
      </c>
      <c r="E84" s="710">
        <v>15.4</v>
      </c>
      <c r="F84" s="710">
        <v>69.2</v>
      </c>
      <c r="G84" s="710">
        <v>15.4</v>
      </c>
      <c r="H84" s="710">
        <v>15.6</v>
      </c>
      <c r="I84" s="57">
        <v>17.399999999999999</v>
      </c>
      <c r="J84" s="57">
        <v>4.5999999999999996</v>
      </c>
      <c r="K84" s="30"/>
      <c r="L84" s="30"/>
      <c r="M84" s="30"/>
      <c r="N84" s="30"/>
      <c r="O84" s="30"/>
    </row>
    <row r="85" spans="2:15" s="51" customFormat="1" ht="14.25" customHeight="1">
      <c r="B85" s="42" t="s">
        <v>92</v>
      </c>
      <c r="C85" s="710">
        <v>32.700000000000003</v>
      </c>
      <c r="D85" s="710">
        <v>67.3</v>
      </c>
      <c r="E85" s="710">
        <v>23.3</v>
      </c>
      <c r="F85" s="710">
        <v>72.5</v>
      </c>
      <c r="G85" s="710">
        <v>4.2</v>
      </c>
      <c r="H85" s="710">
        <v>12.7</v>
      </c>
      <c r="I85" s="57">
        <v>9</v>
      </c>
      <c r="J85" s="57">
        <v>8</v>
      </c>
      <c r="K85" s="30"/>
      <c r="L85" s="30"/>
      <c r="M85" s="30"/>
      <c r="N85" s="30"/>
      <c r="O85" s="30"/>
    </row>
    <row r="86" spans="2:15" s="51" customFormat="1" ht="14.25" customHeight="1">
      <c r="B86" s="42" t="s">
        <v>172</v>
      </c>
      <c r="C86" s="710">
        <v>100</v>
      </c>
      <c r="D86" s="710">
        <v>0</v>
      </c>
      <c r="E86" s="710">
        <v>0</v>
      </c>
      <c r="F86" s="710">
        <v>100</v>
      </c>
      <c r="G86" s="710">
        <v>0</v>
      </c>
      <c r="H86" s="710">
        <v>7.4</v>
      </c>
      <c r="I86" s="57">
        <v>8.1999999999999993</v>
      </c>
      <c r="J86" s="57">
        <v>10.6</v>
      </c>
      <c r="K86" s="30"/>
      <c r="L86" s="30"/>
      <c r="M86" s="30"/>
      <c r="N86" s="30"/>
      <c r="O86" s="30"/>
    </row>
    <row r="87" spans="2:15" s="51" customFormat="1" ht="14.25" customHeight="1" thickBot="1">
      <c r="B87" s="42" t="s">
        <v>104</v>
      </c>
      <c r="C87" s="710">
        <v>20</v>
      </c>
      <c r="D87" s="710">
        <v>80</v>
      </c>
      <c r="E87" s="709">
        <v>13.3</v>
      </c>
      <c r="F87" s="709">
        <v>53.3</v>
      </c>
      <c r="G87" s="709">
        <v>33.299999999999997</v>
      </c>
      <c r="H87" s="710">
        <v>39.200000000000003</v>
      </c>
      <c r="I87" s="57">
        <v>32.6</v>
      </c>
      <c r="J87" s="57">
        <v>7.2</v>
      </c>
      <c r="K87" s="30"/>
      <c r="L87" s="30"/>
      <c r="M87" s="30"/>
      <c r="N87" s="30"/>
      <c r="O87" s="30"/>
    </row>
    <row r="88" spans="2:15" s="51" customFormat="1" ht="14.25" customHeight="1" thickBot="1">
      <c r="B88" s="48" t="s">
        <v>330</v>
      </c>
      <c r="C88" s="720">
        <v>29.3</v>
      </c>
      <c r="D88" s="720">
        <v>70.7</v>
      </c>
      <c r="E88" s="720">
        <v>27.8</v>
      </c>
      <c r="F88" s="720">
        <v>60.3</v>
      </c>
      <c r="G88" s="720">
        <v>11.9</v>
      </c>
      <c r="H88" s="720">
        <v>14.7</v>
      </c>
      <c r="I88" s="74">
        <v>11.7</v>
      </c>
      <c r="J88" s="74">
        <v>7.2</v>
      </c>
      <c r="K88" s="1119"/>
      <c r="L88" s="1119"/>
      <c r="M88" s="1119"/>
      <c r="N88" s="30"/>
      <c r="O88" s="30"/>
    </row>
    <row r="89" spans="2:15" ht="15.75" customHeight="1">
      <c r="B89" s="692" t="s">
        <v>370</v>
      </c>
      <c r="C89" s="10"/>
      <c r="D89" s="10"/>
      <c r="E89" s="10"/>
      <c r="F89" s="10"/>
      <c r="G89" s="10"/>
      <c r="H89" s="10"/>
      <c r="I89" s="10"/>
      <c r="J89" s="10"/>
      <c r="K89" s="10"/>
      <c r="L89" s="10"/>
      <c r="M89" s="10"/>
      <c r="N89" s="10"/>
    </row>
    <row r="90" spans="2:15" ht="15" customHeight="1">
      <c r="B90" s="1116" t="s">
        <v>371</v>
      </c>
      <c r="C90" s="1116"/>
      <c r="D90" s="1116"/>
      <c r="E90" s="1116"/>
      <c r="F90" s="1116"/>
      <c r="G90" s="1116"/>
      <c r="H90" s="1116"/>
      <c r="I90" s="1116"/>
      <c r="J90" s="1116"/>
      <c r="K90" s="10"/>
      <c r="L90" s="10"/>
      <c r="M90" s="10"/>
      <c r="N90" s="10"/>
    </row>
    <row r="91" spans="2:15" ht="12.75" customHeight="1">
      <c r="B91" s="10"/>
      <c r="C91" s="10"/>
      <c r="D91" s="10"/>
      <c r="E91" s="10"/>
      <c r="F91" s="224"/>
      <c r="G91" s="224"/>
      <c r="H91" s="10"/>
      <c r="I91" s="10"/>
      <c r="J91" s="10"/>
      <c r="K91" s="10"/>
      <c r="L91" s="10"/>
      <c r="M91" s="10"/>
      <c r="N91" s="10"/>
    </row>
    <row r="92" spans="2:15" ht="12.75" customHeight="1">
      <c r="B92" s="211"/>
      <c r="C92" s="1105" t="s">
        <v>313</v>
      </c>
      <c r="D92" s="1101"/>
      <c r="E92" s="1105" t="s">
        <v>314</v>
      </c>
      <c r="F92" s="1100"/>
      <c r="G92" s="1104"/>
      <c r="H92" s="1107" t="s">
        <v>372</v>
      </c>
      <c r="I92" s="1107" t="s">
        <v>373</v>
      </c>
      <c r="J92" s="1107" t="s">
        <v>374</v>
      </c>
      <c r="K92" s="10"/>
      <c r="L92" s="10"/>
      <c r="M92" s="10"/>
      <c r="N92" s="10"/>
      <c r="O92" s="10"/>
    </row>
    <row r="93" spans="2:15" ht="17.25" customHeight="1" thickBot="1">
      <c r="B93" s="24" t="s">
        <v>375</v>
      </c>
      <c r="C93" s="225" t="s">
        <v>342</v>
      </c>
      <c r="D93" s="226" t="s">
        <v>343</v>
      </c>
      <c r="E93" s="225" t="s">
        <v>354</v>
      </c>
      <c r="F93" s="36" t="s">
        <v>355</v>
      </c>
      <c r="G93" s="227" t="s">
        <v>356</v>
      </c>
      <c r="H93" s="1108"/>
      <c r="I93" s="1108"/>
      <c r="J93" s="1108"/>
      <c r="K93" s="70"/>
      <c r="L93" s="10"/>
      <c r="M93" s="10"/>
      <c r="N93" s="10"/>
      <c r="O93" s="10"/>
    </row>
    <row r="94" spans="2:15" ht="15" customHeight="1" thickTop="1">
      <c r="B94" s="42" t="s">
        <v>85</v>
      </c>
      <c r="C94" s="721">
        <v>20.3</v>
      </c>
      <c r="D94" s="721">
        <v>79.650999999999996</v>
      </c>
      <c r="E94" s="718">
        <v>14.2</v>
      </c>
      <c r="F94" s="718">
        <v>55.4</v>
      </c>
      <c r="G94" s="718">
        <v>30.4</v>
      </c>
      <c r="H94" s="718">
        <v>10.8</v>
      </c>
      <c r="I94" s="57">
        <v>11.74</v>
      </c>
      <c r="J94" s="57">
        <v>7.1</v>
      </c>
      <c r="K94" s="10"/>
      <c r="L94" s="10"/>
      <c r="M94" s="10"/>
      <c r="N94" s="10"/>
      <c r="O94" s="10"/>
    </row>
    <row r="95" spans="2:15" ht="15" customHeight="1">
      <c r="B95" s="42" t="s">
        <v>106</v>
      </c>
      <c r="C95" s="718">
        <v>0</v>
      </c>
      <c r="D95" s="718">
        <v>100</v>
      </c>
      <c r="E95" s="718">
        <v>0</v>
      </c>
      <c r="F95" s="718">
        <v>100</v>
      </c>
      <c r="G95" s="718">
        <v>0</v>
      </c>
      <c r="H95" s="718">
        <v>4.7</v>
      </c>
      <c r="I95" s="57">
        <v>6.35</v>
      </c>
      <c r="J95" s="57">
        <v>13.3</v>
      </c>
      <c r="K95" s="10"/>
      <c r="L95" s="10"/>
      <c r="M95" s="10"/>
      <c r="N95" s="10"/>
      <c r="O95" s="10"/>
    </row>
    <row r="96" spans="2:15" ht="15" customHeight="1">
      <c r="B96" s="42" t="s">
        <v>158</v>
      </c>
      <c r="C96" s="718">
        <v>0</v>
      </c>
      <c r="D96" s="718">
        <v>100</v>
      </c>
      <c r="E96" s="718">
        <v>0</v>
      </c>
      <c r="F96" s="718">
        <v>50</v>
      </c>
      <c r="G96" s="718">
        <v>50</v>
      </c>
      <c r="H96" s="718">
        <v>11.1</v>
      </c>
      <c r="I96" s="57">
        <v>0</v>
      </c>
      <c r="J96" s="57">
        <v>0</v>
      </c>
      <c r="K96" s="10"/>
      <c r="L96" s="10"/>
      <c r="M96" s="10"/>
      <c r="N96" s="10"/>
      <c r="O96" s="10"/>
    </row>
    <row r="97" spans="2:15" ht="15" customHeight="1">
      <c r="B97" s="43" t="s">
        <v>110</v>
      </c>
      <c r="C97" s="718" t="s">
        <v>87</v>
      </c>
      <c r="D97" s="718" t="s">
        <v>87</v>
      </c>
      <c r="E97" s="718" t="s">
        <v>87</v>
      </c>
      <c r="F97" s="718" t="s">
        <v>87</v>
      </c>
      <c r="G97" s="718" t="s">
        <v>87</v>
      </c>
      <c r="H97" s="718">
        <v>0</v>
      </c>
      <c r="I97" s="57">
        <v>0</v>
      </c>
      <c r="J97" s="57" t="s">
        <v>87</v>
      </c>
      <c r="K97" s="10"/>
      <c r="L97" s="10"/>
      <c r="M97" s="10"/>
      <c r="N97" s="10"/>
      <c r="O97" s="10"/>
    </row>
    <row r="98" spans="2:15" ht="15" customHeight="1">
      <c r="B98" s="42" t="s">
        <v>89</v>
      </c>
      <c r="C98" s="718">
        <v>25.9</v>
      </c>
      <c r="D98" s="718">
        <v>74.099999999999994</v>
      </c>
      <c r="E98" s="721">
        <v>9.3000000000000007</v>
      </c>
      <c r="F98" s="721">
        <v>48.1</v>
      </c>
      <c r="G98" s="721">
        <v>42.6</v>
      </c>
      <c r="H98" s="718">
        <v>5.6</v>
      </c>
      <c r="I98" s="57">
        <v>5.18</v>
      </c>
      <c r="J98" s="57">
        <v>5.8</v>
      </c>
      <c r="K98" s="10"/>
      <c r="L98" s="10"/>
      <c r="M98" s="10"/>
      <c r="N98" s="10"/>
      <c r="O98" s="10"/>
    </row>
    <row r="99" spans="2:15" ht="15" customHeight="1">
      <c r="B99" s="42" t="s">
        <v>98</v>
      </c>
      <c r="C99" s="718">
        <v>20</v>
      </c>
      <c r="D99" s="718">
        <v>80</v>
      </c>
      <c r="E99" s="718">
        <v>6.7</v>
      </c>
      <c r="F99" s="718">
        <v>42.2</v>
      </c>
      <c r="G99" s="718">
        <v>51.1</v>
      </c>
      <c r="H99" s="718">
        <v>4.5</v>
      </c>
      <c r="I99" s="57">
        <v>4.2699999999999996</v>
      </c>
      <c r="J99" s="57">
        <v>5.4</v>
      </c>
      <c r="K99" s="10"/>
      <c r="L99" s="10"/>
      <c r="M99" s="10"/>
      <c r="N99" s="10"/>
      <c r="O99" s="10"/>
    </row>
    <row r="100" spans="2:15" ht="15" customHeight="1">
      <c r="B100" s="42" t="s">
        <v>189</v>
      </c>
      <c r="C100" s="718">
        <v>66.7</v>
      </c>
      <c r="D100" s="718">
        <v>33.299999999999997</v>
      </c>
      <c r="E100" s="718">
        <v>0</v>
      </c>
      <c r="F100" s="718">
        <v>100</v>
      </c>
      <c r="G100" s="718">
        <v>0</v>
      </c>
      <c r="H100" s="718">
        <v>10.8</v>
      </c>
      <c r="I100" s="57">
        <v>21.1</v>
      </c>
      <c r="J100" s="57">
        <v>11.1</v>
      </c>
      <c r="K100" s="10"/>
      <c r="L100" s="10"/>
      <c r="M100" s="10"/>
      <c r="N100" s="10"/>
      <c r="O100" s="10"/>
    </row>
    <row r="101" spans="2:15" ht="15" customHeight="1">
      <c r="B101" s="42" t="s">
        <v>92</v>
      </c>
      <c r="C101" s="718">
        <v>23.3</v>
      </c>
      <c r="D101" s="718">
        <v>76.7</v>
      </c>
      <c r="E101" s="718">
        <v>12.5</v>
      </c>
      <c r="F101" s="718">
        <v>71.7</v>
      </c>
      <c r="G101" s="718">
        <v>15.8</v>
      </c>
      <c r="H101" s="718">
        <v>4.9000000000000004</v>
      </c>
      <c r="I101" s="57">
        <v>5.35</v>
      </c>
      <c r="J101" s="57">
        <v>5</v>
      </c>
      <c r="K101" s="10"/>
      <c r="L101" s="10"/>
      <c r="M101" s="10"/>
      <c r="N101" s="10"/>
      <c r="O101" s="10"/>
    </row>
    <row r="102" spans="2:15" ht="15" customHeight="1">
      <c r="B102" s="42" t="s">
        <v>376</v>
      </c>
      <c r="C102" s="718">
        <v>0</v>
      </c>
      <c r="D102" s="718">
        <v>100</v>
      </c>
      <c r="E102" s="718">
        <v>0</v>
      </c>
      <c r="F102" s="718">
        <v>100</v>
      </c>
      <c r="G102" s="718">
        <v>0</v>
      </c>
      <c r="H102" s="718">
        <v>7.4</v>
      </c>
      <c r="I102" s="57">
        <v>0</v>
      </c>
      <c r="J102" s="57">
        <v>0</v>
      </c>
      <c r="K102" s="10"/>
      <c r="L102" s="10"/>
      <c r="M102" s="10"/>
      <c r="N102" s="10"/>
      <c r="O102" s="10"/>
    </row>
    <row r="103" spans="2:15" ht="15" customHeight="1" thickBot="1">
      <c r="B103" s="42" t="s">
        <v>104</v>
      </c>
      <c r="C103" s="718">
        <v>33.299999999999997</v>
      </c>
      <c r="D103" s="718">
        <v>66.7</v>
      </c>
      <c r="E103" s="718">
        <v>8.3000000000000007</v>
      </c>
      <c r="F103" s="718">
        <v>66.7</v>
      </c>
      <c r="G103" s="718">
        <v>25</v>
      </c>
      <c r="H103" s="718">
        <v>10.4</v>
      </c>
      <c r="I103" s="57">
        <v>24.98</v>
      </c>
      <c r="J103" s="57">
        <v>16.2</v>
      </c>
      <c r="K103" s="10"/>
      <c r="L103" s="10"/>
      <c r="M103" s="10"/>
      <c r="N103" s="10"/>
      <c r="O103" s="10"/>
    </row>
    <row r="104" spans="2:15" ht="15" customHeight="1" thickBot="1">
      <c r="B104" s="48" t="s">
        <v>330</v>
      </c>
      <c r="C104" s="349">
        <v>21.8</v>
      </c>
      <c r="D104" s="349">
        <v>78.2</v>
      </c>
      <c r="E104" s="349">
        <v>12.8</v>
      </c>
      <c r="F104" s="349">
        <v>57.5</v>
      </c>
      <c r="G104" s="349">
        <v>29.7</v>
      </c>
      <c r="H104" s="349">
        <v>8.1</v>
      </c>
      <c r="I104" s="74">
        <v>8.7799999999999994</v>
      </c>
      <c r="J104" s="74">
        <v>6.3</v>
      </c>
      <c r="K104" s="10"/>
      <c r="L104" s="10"/>
      <c r="M104" s="10"/>
      <c r="N104" s="10"/>
      <c r="O104" s="10"/>
    </row>
    <row r="105" spans="2:15" ht="6.75" customHeight="1">
      <c r="B105" s="375"/>
      <c r="C105" s="30"/>
      <c r="D105" s="30"/>
      <c r="E105" s="30"/>
      <c r="F105" s="30"/>
      <c r="G105" s="30"/>
      <c r="H105" s="30"/>
      <c r="I105" s="10"/>
      <c r="J105" s="10"/>
      <c r="K105" s="10"/>
      <c r="L105" s="10"/>
      <c r="M105" s="10"/>
      <c r="N105" s="10"/>
    </row>
    <row r="106" spans="2:15" ht="34.5" customHeight="1">
      <c r="B106" s="1115" t="s">
        <v>377</v>
      </c>
      <c r="C106" s="1115"/>
      <c r="D106" s="1115"/>
      <c r="E106" s="1115"/>
      <c r="F106" s="1115"/>
      <c r="G106" s="1115"/>
      <c r="H106" s="1115"/>
      <c r="I106" s="1115"/>
      <c r="J106" s="1115"/>
      <c r="K106" s="10"/>
      <c r="L106" s="10"/>
      <c r="M106" s="10"/>
      <c r="N106" s="10"/>
    </row>
    <row r="107" spans="2:15" ht="12.75" customHeight="1">
      <c r="B107" s="50"/>
      <c r="C107" s="34"/>
      <c r="D107" s="34"/>
      <c r="E107" s="34"/>
      <c r="F107" s="34"/>
      <c r="G107" s="34"/>
      <c r="H107" s="34"/>
      <c r="I107" s="10"/>
      <c r="J107" s="10"/>
      <c r="K107" s="10"/>
      <c r="L107" s="10"/>
      <c r="M107" s="10"/>
      <c r="N107" s="10"/>
    </row>
    <row r="108" spans="2:15" ht="17.25" customHeight="1">
      <c r="B108" s="351"/>
      <c r="C108" s="1105" t="s">
        <v>378</v>
      </c>
      <c r="D108" s="1101"/>
      <c r="E108" s="1105" t="s">
        <v>379</v>
      </c>
      <c r="F108" s="1104"/>
      <c r="G108" s="10"/>
      <c r="H108" s="10"/>
      <c r="I108" s="10"/>
      <c r="J108" s="10"/>
      <c r="K108" s="10"/>
      <c r="L108" s="10"/>
      <c r="M108" s="10"/>
      <c r="N108" s="10"/>
    </row>
    <row r="109" spans="2:15" ht="17.25" customHeight="1" thickBot="1">
      <c r="B109" s="266" t="s">
        <v>380</v>
      </c>
      <c r="C109" s="225" t="s">
        <v>342</v>
      </c>
      <c r="D109" s="36" t="s">
        <v>343</v>
      </c>
      <c r="E109" s="36" t="s">
        <v>342</v>
      </c>
      <c r="F109" s="226" t="s">
        <v>343</v>
      </c>
      <c r="G109" s="225" t="s">
        <v>381</v>
      </c>
      <c r="H109" s="1036" t="s">
        <v>382</v>
      </c>
      <c r="I109" s="1036" t="s">
        <v>383</v>
      </c>
      <c r="J109" s="10"/>
      <c r="K109" s="10"/>
      <c r="L109" s="10"/>
      <c r="M109" s="10"/>
      <c r="N109" s="10"/>
      <c r="O109" s="10"/>
    </row>
    <row r="110" spans="2:15" s="51" customFormat="1" ht="15" customHeight="1" thickTop="1">
      <c r="B110" s="43" t="s">
        <v>384</v>
      </c>
      <c r="C110" s="347">
        <v>157</v>
      </c>
      <c r="D110" s="347">
        <v>183</v>
      </c>
      <c r="E110" s="718">
        <v>46.2</v>
      </c>
      <c r="F110" s="718">
        <v>53.8</v>
      </c>
      <c r="G110" s="347">
        <v>340</v>
      </c>
      <c r="H110" s="41">
        <v>251</v>
      </c>
      <c r="I110" s="41">
        <v>293</v>
      </c>
      <c r="J110" s="30"/>
      <c r="K110" s="30"/>
      <c r="L110" s="30"/>
      <c r="M110" s="30"/>
      <c r="N110" s="30"/>
      <c r="O110" s="30"/>
    </row>
    <row r="111" spans="2:15" s="51" customFormat="1" ht="15" customHeight="1">
      <c r="B111" s="43" t="s">
        <v>385</v>
      </c>
      <c r="C111" s="347">
        <v>34</v>
      </c>
      <c r="D111" s="347">
        <v>47</v>
      </c>
      <c r="E111" s="718">
        <v>42</v>
      </c>
      <c r="F111" s="718">
        <v>58</v>
      </c>
      <c r="G111" s="347">
        <v>81</v>
      </c>
      <c r="H111" s="41">
        <v>76</v>
      </c>
      <c r="I111" s="41">
        <v>44</v>
      </c>
      <c r="J111" s="30"/>
      <c r="K111" s="30"/>
      <c r="L111" s="30"/>
      <c r="M111" s="30"/>
      <c r="N111" s="30"/>
      <c r="O111" s="30"/>
    </row>
    <row r="112" spans="2:15" s="51" customFormat="1" ht="15" customHeight="1" thickBot="1">
      <c r="B112" s="43" t="s">
        <v>386</v>
      </c>
      <c r="C112" s="347">
        <v>35</v>
      </c>
      <c r="D112" s="347">
        <v>55</v>
      </c>
      <c r="E112" s="718">
        <v>38.9</v>
      </c>
      <c r="F112" s="718">
        <v>61.1</v>
      </c>
      <c r="G112" s="347">
        <v>90</v>
      </c>
      <c r="H112" s="41">
        <v>67</v>
      </c>
      <c r="I112" s="41">
        <v>35</v>
      </c>
      <c r="J112" s="30"/>
      <c r="K112" s="30"/>
      <c r="L112" s="30"/>
      <c r="M112" s="30"/>
      <c r="N112" s="30"/>
      <c r="O112" s="30"/>
    </row>
    <row r="113" spans="2:20" s="51" customFormat="1" ht="15" customHeight="1" thickBot="1">
      <c r="B113" s="48" t="s">
        <v>330</v>
      </c>
      <c r="C113" s="722">
        <v>226</v>
      </c>
      <c r="D113" s="722">
        <v>285</v>
      </c>
      <c r="E113" s="349">
        <v>44.2</v>
      </c>
      <c r="F113" s="349">
        <v>55.8</v>
      </c>
      <c r="G113" s="722">
        <v>511</v>
      </c>
      <c r="H113" s="79">
        <v>394</v>
      </c>
      <c r="I113" s="79">
        <v>372</v>
      </c>
      <c r="J113" s="30"/>
      <c r="K113" s="30"/>
      <c r="L113" s="30"/>
      <c r="M113" s="30"/>
      <c r="N113" s="30"/>
      <c r="O113" s="30"/>
    </row>
    <row r="114" spans="2:20" ht="6" customHeight="1">
      <c r="B114" s="233"/>
      <c r="C114" s="234"/>
      <c r="D114" s="234"/>
      <c r="E114" s="235"/>
      <c r="F114" s="235"/>
      <c r="G114" s="10"/>
      <c r="H114" s="10"/>
      <c r="I114" s="10"/>
      <c r="J114" s="10"/>
      <c r="K114" s="10"/>
      <c r="L114" s="10"/>
      <c r="M114" s="10"/>
      <c r="N114" s="10"/>
    </row>
    <row r="115" spans="2:20" ht="31.5" customHeight="1">
      <c r="B115" s="626" t="s">
        <v>387</v>
      </c>
      <c r="C115" s="236"/>
      <c r="D115" s="236"/>
      <c r="E115" s="237"/>
      <c r="F115" s="237"/>
      <c r="G115" s="10"/>
      <c r="H115" s="10"/>
      <c r="I115" s="10"/>
      <c r="J115" s="10"/>
      <c r="K115" s="10"/>
      <c r="L115" s="10"/>
      <c r="M115" s="10"/>
      <c r="N115" s="10"/>
    </row>
    <row r="116" spans="2:20" ht="12">
      <c r="B116" s="376"/>
      <c r="C116" s="1121" t="s">
        <v>238</v>
      </c>
      <c r="D116" s="1122"/>
      <c r="E116" s="1122"/>
      <c r="F116" s="1122"/>
      <c r="G116" s="1122"/>
      <c r="H116" s="1122"/>
      <c r="I116" s="1122"/>
      <c r="J116" s="1122"/>
      <c r="K116" s="1122"/>
      <c r="L116" s="1123" t="s">
        <v>239</v>
      </c>
      <c r="M116" s="1122"/>
      <c r="N116" s="1122"/>
      <c r="O116" s="1122"/>
      <c r="P116" s="1122"/>
      <c r="Q116" s="1122"/>
      <c r="R116" s="1122"/>
      <c r="S116" s="1122"/>
      <c r="T116" s="1124"/>
    </row>
    <row r="117" spans="2:20" ht="14">
      <c r="B117" s="404"/>
      <c r="C117" s="1113" t="s">
        <v>388</v>
      </c>
      <c r="D117" s="1113"/>
      <c r="E117" s="1113"/>
      <c r="F117" s="1113" t="s">
        <v>389</v>
      </c>
      <c r="G117" s="1113"/>
      <c r="H117" s="1113"/>
      <c r="I117" s="1113" t="s">
        <v>344</v>
      </c>
      <c r="J117" s="1113"/>
      <c r="K117" s="1121"/>
      <c r="L117" s="1125" t="s">
        <v>388</v>
      </c>
      <c r="M117" s="1113"/>
      <c r="N117" s="1113"/>
      <c r="O117" s="1113" t="s">
        <v>389</v>
      </c>
      <c r="P117" s="1113"/>
      <c r="Q117" s="1113"/>
      <c r="R117" s="1113" t="s">
        <v>330</v>
      </c>
      <c r="S117" s="1113"/>
      <c r="T117" s="1113"/>
    </row>
    <row r="118" spans="2:20" ht="14.5" thickBot="1">
      <c r="B118" s="24" t="s">
        <v>390</v>
      </c>
      <c r="C118" s="36" t="s">
        <v>391</v>
      </c>
      <c r="D118" s="36" t="s">
        <v>342</v>
      </c>
      <c r="E118" s="36" t="s">
        <v>343</v>
      </c>
      <c r="F118" s="36" t="s">
        <v>391</v>
      </c>
      <c r="G118" s="36" t="s">
        <v>342</v>
      </c>
      <c r="H118" s="36" t="s">
        <v>343</v>
      </c>
      <c r="I118" s="36" t="s">
        <v>391</v>
      </c>
      <c r="J118" s="36" t="s">
        <v>342</v>
      </c>
      <c r="K118" s="36" t="s">
        <v>343</v>
      </c>
      <c r="L118" s="627" t="s">
        <v>391</v>
      </c>
      <c r="M118" s="36" t="s">
        <v>342</v>
      </c>
      <c r="N118" s="36" t="s">
        <v>343</v>
      </c>
      <c r="O118" s="36" t="s">
        <v>391</v>
      </c>
      <c r="P118" s="36" t="s">
        <v>342</v>
      </c>
      <c r="Q118" s="36" t="s">
        <v>343</v>
      </c>
      <c r="R118" s="36" t="s">
        <v>391</v>
      </c>
      <c r="S118" s="36" t="s">
        <v>342</v>
      </c>
      <c r="T118" s="36" t="s">
        <v>343</v>
      </c>
    </row>
    <row r="119" spans="2:20" ht="16.5" customHeight="1" thickTop="1">
      <c r="B119" s="583" t="s">
        <v>392</v>
      </c>
      <c r="C119" s="723">
        <v>179</v>
      </c>
      <c r="D119" s="723">
        <v>150</v>
      </c>
      <c r="E119" s="723">
        <v>29</v>
      </c>
      <c r="F119" s="723">
        <v>243</v>
      </c>
      <c r="G119" s="723">
        <v>1</v>
      </c>
      <c r="H119" s="723">
        <v>242</v>
      </c>
      <c r="I119" s="723">
        <v>422</v>
      </c>
      <c r="J119" s="723">
        <v>151</v>
      </c>
      <c r="K119" s="723">
        <v>271</v>
      </c>
      <c r="L119" s="724">
        <v>181</v>
      </c>
      <c r="M119" s="723">
        <v>158</v>
      </c>
      <c r="N119" s="723">
        <v>23</v>
      </c>
      <c r="O119" s="723">
        <v>240</v>
      </c>
      <c r="P119" s="723">
        <v>2</v>
      </c>
      <c r="Q119" s="723">
        <v>238</v>
      </c>
      <c r="R119" s="723">
        <v>421</v>
      </c>
      <c r="S119" s="723">
        <v>160</v>
      </c>
      <c r="T119" s="723">
        <v>261</v>
      </c>
    </row>
    <row r="120" spans="2:20" ht="16.5" customHeight="1">
      <c r="B120" s="422" t="s">
        <v>2811</v>
      </c>
      <c r="C120" s="725">
        <v>114</v>
      </c>
      <c r="D120" s="725">
        <v>93</v>
      </c>
      <c r="E120" s="725">
        <v>21</v>
      </c>
      <c r="F120" s="725">
        <v>233</v>
      </c>
      <c r="G120" s="725">
        <v>1</v>
      </c>
      <c r="H120" s="725">
        <v>232</v>
      </c>
      <c r="I120" s="726">
        <v>347</v>
      </c>
      <c r="J120" s="726">
        <v>94</v>
      </c>
      <c r="K120" s="726">
        <v>253</v>
      </c>
      <c r="L120" s="727">
        <v>108</v>
      </c>
      <c r="M120" s="725">
        <v>91</v>
      </c>
      <c r="N120" s="725">
        <v>17</v>
      </c>
      <c r="O120" s="725">
        <v>229</v>
      </c>
      <c r="P120" s="725">
        <v>2</v>
      </c>
      <c r="Q120" s="725">
        <v>227</v>
      </c>
      <c r="R120" s="726">
        <v>337</v>
      </c>
      <c r="S120" s="726">
        <v>93</v>
      </c>
      <c r="T120" s="726">
        <v>244</v>
      </c>
    </row>
    <row r="121" spans="2:20" ht="16.5" customHeight="1">
      <c r="B121" s="422" t="s">
        <v>2812</v>
      </c>
      <c r="C121" s="725">
        <v>113</v>
      </c>
      <c r="D121" s="725">
        <v>92</v>
      </c>
      <c r="E121" s="725">
        <v>21</v>
      </c>
      <c r="F121" s="725">
        <v>232</v>
      </c>
      <c r="G121" s="725">
        <v>1</v>
      </c>
      <c r="H121" s="725">
        <v>231</v>
      </c>
      <c r="I121" s="726">
        <v>345</v>
      </c>
      <c r="J121" s="726">
        <v>93</v>
      </c>
      <c r="K121" s="726">
        <v>252</v>
      </c>
      <c r="L121" s="727">
        <v>99</v>
      </c>
      <c r="M121" s="725">
        <v>82</v>
      </c>
      <c r="N121" s="725">
        <v>17</v>
      </c>
      <c r="O121" s="725">
        <v>229</v>
      </c>
      <c r="P121" s="725">
        <v>2</v>
      </c>
      <c r="Q121" s="725">
        <v>227</v>
      </c>
      <c r="R121" s="726">
        <v>328</v>
      </c>
      <c r="S121" s="726">
        <v>84</v>
      </c>
      <c r="T121" s="726">
        <v>244</v>
      </c>
    </row>
    <row r="122" spans="2:20" ht="16.5" customHeight="1" thickBot="1">
      <c r="B122" s="288" t="s">
        <v>2813</v>
      </c>
      <c r="C122" s="728" t="s">
        <v>87</v>
      </c>
      <c r="D122" s="728" t="s">
        <v>87</v>
      </c>
      <c r="E122" s="728" t="s">
        <v>87</v>
      </c>
      <c r="F122" s="728" t="s">
        <v>87</v>
      </c>
      <c r="G122" s="728" t="s">
        <v>87</v>
      </c>
      <c r="H122" s="728" t="s">
        <v>87</v>
      </c>
      <c r="I122" s="728" t="s">
        <v>87</v>
      </c>
      <c r="J122" s="728" t="s">
        <v>87</v>
      </c>
      <c r="K122" s="728" t="s">
        <v>87</v>
      </c>
      <c r="L122" s="729">
        <v>92</v>
      </c>
      <c r="M122" s="728">
        <v>79</v>
      </c>
      <c r="N122" s="728">
        <v>13</v>
      </c>
      <c r="O122" s="728">
        <v>214</v>
      </c>
      <c r="P122" s="728">
        <v>2</v>
      </c>
      <c r="Q122" s="728">
        <v>212</v>
      </c>
      <c r="R122" s="728">
        <v>306</v>
      </c>
      <c r="S122" s="728">
        <v>81</v>
      </c>
      <c r="T122" s="728">
        <v>225</v>
      </c>
    </row>
    <row r="123" spans="2:20" ht="16.5" customHeight="1">
      <c r="B123" s="584" t="s">
        <v>2814</v>
      </c>
      <c r="C123" s="730">
        <v>99.1</v>
      </c>
      <c r="D123" s="730">
        <v>98.9</v>
      </c>
      <c r="E123" s="730">
        <v>100</v>
      </c>
      <c r="F123" s="730">
        <v>99.6</v>
      </c>
      <c r="G123" s="730">
        <v>100</v>
      </c>
      <c r="H123" s="730">
        <v>99.6</v>
      </c>
      <c r="I123" s="730">
        <v>99.4</v>
      </c>
      <c r="J123" s="730">
        <v>89.9</v>
      </c>
      <c r="K123" s="730">
        <v>99.6</v>
      </c>
      <c r="L123" s="731">
        <v>91.7</v>
      </c>
      <c r="M123" s="730">
        <v>90.1</v>
      </c>
      <c r="N123" s="730">
        <v>100</v>
      </c>
      <c r="O123" s="730">
        <v>100</v>
      </c>
      <c r="P123" s="730">
        <v>100</v>
      </c>
      <c r="Q123" s="730">
        <v>100</v>
      </c>
      <c r="R123" s="730">
        <v>97.3</v>
      </c>
      <c r="S123" s="730">
        <v>90.3</v>
      </c>
      <c r="T123" s="730">
        <v>100</v>
      </c>
    </row>
    <row r="124" spans="2:20" ht="16.5" customHeight="1" thickBot="1">
      <c r="B124" s="288" t="s">
        <v>2815</v>
      </c>
      <c r="C124" s="732" t="s">
        <v>87</v>
      </c>
      <c r="D124" s="732" t="s">
        <v>87</v>
      </c>
      <c r="E124" s="732" t="s">
        <v>87</v>
      </c>
      <c r="F124" s="732" t="s">
        <v>87</v>
      </c>
      <c r="G124" s="732" t="s">
        <v>87</v>
      </c>
      <c r="H124" s="732" t="s">
        <v>87</v>
      </c>
      <c r="I124" s="732" t="s">
        <v>87</v>
      </c>
      <c r="J124" s="732" t="s">
        <v>87</v>
      </c>
      <c r="K124" s="732" t="s">
        <v>87</v>
      </c>
      <c r="L124" s="733">
        <v>92.9</v>
      </c>
      <c r="M124" s="734">
        <v>96.3</v>
      </c>
      <c r="N124" s="734">
        <v>76.5</v>
      </c>
      <c r="O124" s="734">
        <v>93.5</v>
      </c>
      <c r="P124" s="735">
        <v>100</v>
      </c>
      <c r="Q124" s="734">
        <v>93.4</v>
      </c>
      <c r="R124" s="734">
        <v>93.3</v>
      </c>
      <c r="S124" s="734">
        <v>96.4</v>
      </c>
      <c r="T124" s="734">
        <v>92.2</v>
      </c>
    </row>
    <row r="125" spans="2:20" ht="8.25" customHeight="1">
      <c r="B125" s="388"/>
      <c r="C125" s="388"/>
      <c r="D125" s="388"/>
      <c r="E125" s="388"/>
      <c r="F125" s="388"/>
      <c r="G125" s="388"/>
      <c r="H125" s="388"/>
      <c r="I125" s="388"/>
      <c r="J125" s="388"/>
      <c r="K125" s="388"/>
      <c r="L125" s="10"/>
      <c r="M125" s="10"/>
      <c r="N125" s="10"/>
    </row>
    <row r="126" spans="2:20" ht="73.5" customHeight="1">
      <c r="B126" s="1111" t="s">
        <v>393</v>
      </c>
      <c r="C126" s="1111"/>
      <c r="D126" s="1111"/>
      <c r="E126" s="1111"/>
      <c r="F126" s="1111"/>
      <c r="G126" s="1111"/>
      <c r="H126" s="1111"/>
      <c r="I126" s="1111"/>
      <c r="J126" s="1111"/>
      <c r="K126" s="1111"/>
      <c r="L126" s="10"/>
      <c r="M126" s="10"/>
      <c r="N126" s="10"/>
    </row>
    <row r="127" spans="2:20" ht="12">
      <c r="B127" s="376"/>
      <c r="C127" s="236"/>
      <c r="D127" s="236"/>
      <c r="E127" s="237"/>
      <c r="F127" s="237"/>
      <c r="G127" s="10"/>
      <c r="H127" s="10"/>
      <c r="I127" s="10"/>
      <c r="J127" s="10"/>
      <c r="K127" s="10"/>
      <c r="L127" s="10"/>
      <c r="M127" s="10"/>
      <c r="N127" s="10"/>
    </row>
    <row r="128" spans="2:20" ht="12">
      <c r="B128" s="427"/>
      <c r="C128" s="1114" t="s">
        <v>85</v>
      </c>
      <c r="D128" s="1114"/>
      <c r="E128" s="1114"/>
      <c r="F128" s="1114" t="s">
        <v>89</v>
      </c>
      <c r="G128" s="1114"/>
      <c r="H128" s="1114"/>
      <c r="I128" s="1114" t="s">
        <v>98</v>
      </c>
      <c r="J128" s="1114"/>
      <c r="K128" s="1114"/>
      <c r="L128" s="1114" t="s">
        <v>189</v>
      </c>
      <c r="M128" s="1114"/>
      <c r="N128" s="1114"/>
      <c r="O128" s="1114" t="s">
        <v>92</v>
      </c>
      <c r="P128" s="1114"/>
      <c r="Q128" s="1114"/>
      <c r="R128" s="1114" t="s">
        <v>104</v>
      </c>
      <c r="S128" s="1114"/>
      <c r="T128" s="1114"/>
    </row>
    <row r="129" spans="2:20" ht="17.25" customHeight="1" thickBot="1">
      <c r="B129" s="428" t="s">
        <v>394</v>
      </c>
      <c r="C129" s="429" t="s">
        <v>395</v>
      </c>
      <c r="D129" s="429" t="s">
        <v>396</v>
      </c>
      <c r="E129" s="429" t="s">
        <v>358</v>
      </c>
      <c r="F129" s="429" t="s">
        <v>395</v>
      </c>
      <c r="G129" s="429" t="s">
        <v>396</v>
      </c>
      <c r="H129" s="429" t="s">
        <v>358</v>
      </c>
      <c r="I129" s="429" t="s">
        <v>395</v>
      </c>
      <c r="J129" s="429" t="s">
        <v>396</v>
      </c>
      <c r="K129" s="429" t="s">
        <v>358</v>
      </c>
      <c r="L129" s="429" t="s">
        <v>395</v>
      </c>
      <c r="M129" s="429" t="s">
        <v>396</v>
      </c>
      <c r="N129" s="429" t="s">
        <v>358</v>
      </c>
      <c r="O129" s="429" t="s">
        <v>395</v>
      </c>
      <c r="P129" s="429" t="s">
        <v>396</v>
      </c>
      <c r="Q129" s="429" t="s">
        <v>358</v>
      </c>
      <c r="R129" s="429" t="s">
        <v>395</v>
      </c>
      <c r="S129" s="429" t="s">
        <v>396</v>
      </c>
      <c r="T129" s="429" t="s">
        <v>358</v>
      </c>
    </row>
    <row r="130" spans="2:20" ht="28.5" customHeight="1" thickTop="1">
      <c r="B130" s="585" t="s">
        <v>2406</v>
      </c>
      <c r="C130" s="700" t="s">
        <v>397</v>
      </c>
      <c r="D130" s="699" t="s">
        <v>397</v>
      </c>
      <c r="E130" s="699" t="s">
        <v>397</v>
      </c>
      <c r="F130" s="701" t="s">
        <v>398</v>
      </c>
      <c r="G130" s="698" t="s">
        <v>398</v>
      </c>
      <c r="H130" s="698" t="s">
        <v>398</v>
      </c>
      <c r="I130" s="698" t="s">
        <v>398</v>
      </c>
      <c r="J130" s="698" t="s">
        <v>398</v>
      </c>
      <c r="K130" s="699" t="s">
        <v>397</v>
      </c>
      <c r="L130" s="696" t="s">
        <v>398</v>
      </c>
      <c r="M130" s="696" t="s">
        <v>398</v>
      </c>
      <c r="N130" s="696" t="s">
        <v>398</v>
      </c>
      <c r="O130" s="696" t="s">
        <v>398</v>
      </c>
      <c r="P130" s="696" t="s">
        <v>398</v>
      </c>
      <c r="Q130" s="699" t="s">
        <v>397</v>
      </c>
      <c r="R130" s="696" t="s">
        <v>398</v>
      </c>
      <c r="S130" s="696" t="s">
        <v>398</v>
      </c>
      <c r="T130" s="696" t="s">
        <v>398</v>
      </c>
    </row>
    <row r="131" spans="2:20" ht="28.5" customHeight="1">
      <c r="B131" s="84" t="s">
        <v>2453</v>
      </c>
      <c r="C131" s="697" t="s">
        <v>397</v>
      </c>
      <c r="D131" s="697" t="s">
        <v>397</v>
      </c>
      <c r="E131" s="697" t="s">
        <v>397</v>
      </c>
      <c r="F131" s="696" t="s">
        <v>398</v>
      </c>
      <c r="G131" s="696" t="s">
        <v>398</v>
      </c>
      <c r="H131" s="696" t="s">
        <v>398</v>
      </c>
      <c r="I131" s="696" t="s">
        <v>398</v>
      </c>
      <c r="J131" s="696" t="s">
        <v>398</v>
      </c>
      <c r="K131" s="697" t="s">
        <v>397</v>
      </c>
      <c r="L131" s="696" t="s">
        <v>398</v>
      </c>
      <c r="M131" s="696" t="s">
        <v>398</v>
      </c>
      <c r="N131" s="696" t="s">
        <v>398</v>
      </c>
      <c r="O131" s="696" t="s">
        <v>398</v>
      </c>
      <c r="P131" s="696" t="s">
        <v>398</v>
      </c>
      <c r="Q131" s="697" t="s">
        <v>397</v>
      </c>
      <c r="R131" s="696" t="s">
        <v>398</v>
      </c>
      <c r="S131" s="696" t="s">
        <v>398</v>
      </c>
      <c r="T131" s="696" t="s">
        <v>398</v>
      </c>
    </row>
    <row r="132" spans="2:20" ht="28.5" customHeight="1">
      <c r="B132" s="586" t="s">
        <v>399</v>
      </c>
      <c r="C132" s="696" t="s">
        <v>398</v>
      </c>
      <c r="D132" s="696" t="s">
        <v>398</v>
      </c>
      <c r="E132" s="697" t="s">
        <v>397</v>
      </c>
      <c r="F132" s="696" t="s">
        <v>398</v>
      </c>
      <c r="G132" s="696" t="s">
        <v>398</v>
      </c>
      <c r="H132" s="696" t="s">
        <v>398</v>
      </c>
      <c r="I132" s="696" t="s">
        <v>398</v>
      </c>
      <c r="J132" s="696" t="s">
        <v>398</v>
      </c>
      <c r="K132" s="697" t="s">
        <v>397</v>
      </c>
      <c r="L132" s="696" t="s">
        <v>398</v>
      </c>
      <c r="M132" s="696" t="s">
        <v>398</v>
      </c>
      <c r="N132" s="697" t="s">
        <v>397</v>
      </c>
      <c r="O132" s="696" t="s">
        <v>398</v>
      </c>
      <c r="P132" s="696" t="s">
        <v>398</v>
      </c>
      <c r="Q132" s="697" t="s">
        <v>397</v>
      </c>
      <c r="R132" s="696" t="s">
        <v>398</v>
      </c>
      <c r="S132" s="696" t="s">
        <v>398</v>
      </c>
      <c r="T132" s="697" t="s">
        <v>397</v>
      </c>
    </row>
    <row r="133" spans="2:20" ht="28.5" customHeight="1">
      <c r="B133" s="586" t="s">
        <v>2454</v>
      </c>
      <c r="C133" s="696" t="s">
        <v>398</v>
      </c>
      <c r="D133" s="696" t="s">
        <v>398</v>
      </c>
      <c r="E133" s="696" t="s">
        <v>398</v>
      </c>
      <c r="F133" s="696" t="s">
        <v>398</v>
      </c>
      <c r="G133" s="696" t="s">
        <v>398</v>
      </c>
      <c r="H133" s="696" t="s">
        <v>398</v>
      </c>
      <c r="I133" s="696" t="s">
        <v>398</v>
      </c>
      <c r="J133" s="696" t="s">
        <v>398</v>
      </c>
      <c r="K133" s="696" t="s">
        <v>398</v>
      </c>
      <c r="L133" s="696" t="s">
        <v>398</v>
      </c>
      <c r="M133" s="696" t="s">
        <v>398</v>
      </c>
      <c r="N133" s="696" t="s">
        <v>398</v>
      </c>
      <c r="O133" s="696" t="s">
        <v>398</v>
      </c>
      <c r="P133" s="696" t="s">
        <v>398</v>
      </c>
      <c r="Q133" s="696" t="s">
        <v>398</v>
      </c>
      <c r="R133" s="696" t="s">
        <v>398</v>
      </c>
      <c r="S133" s="696" t="s">
        <v>398</v>
      </c>
      <c r="T133" s="696" t="s">
        <v>398</v>
      </c>
    </row>
    <row r="134" spans="2:20" ht="28.5" customHeight="1" thickBot="1">
      <c r="B134" s="587" t="s">
        <v>400</v>
      </c>
      <c r="C134" s="702" t="s">
        <v>398</v>
      </c>
      <c r="D134" s="702" t="s">
        <v>398</v>
      </c>
      <c r="E134" s="702" t="s">
        <v>398</v>
      </c>
      <c r="F134" s="702" t="s">
        <v>398</v>
      </c>
      <c r="G134" s="702" t="s">
        <v>398</v>
      </c>
      <c r="H134" s="702" t="s">
        <v>398</v>
      </c>
      <c r="I134" s="702" t="s">
        <v>398</v>
      </c>
      <c r="J134" s="702" t="s">
        <v>398</v>
      </c>
      <c r="K134" s="702" t="s">
        <v>398</v>
      </c>
      <c r="L134" s="702" t="s">
        <v>398</v>
      </c>
      <c r="M134" s="702" t="s">
        <v>398</v>
      </c>
      <c r="N134" s="702" t="s">
        <v>398</v>
      </c>
      <c r="O134" s="702" t="s">
        <v>398</v>
      </c>
      <c r="P134" s="702" t="s">
        <v>398</v>
      </c>
      <c r="Q134" s="702" t="s">
        <v>398</v>
      </c>
      <c r="R134" s="702" t="s">
        <v>398</v>
      </c>
      <c r="S134" s="702" t="s">
        <v>398</v>
      </c>
      <c r="T134" s="702" t="s">
        <v>398</v>
      </c>
    </row>
    <row r="135" spans="2:20" ht="6.75" customHeight="1">
      <c r="B135" s="376"/>
      <c r="C135" s="236"/>
      <c r="D135" s="236"/>
      <c r="E135" s="237"/>
      <c r="F135" s="237"/>
      <c r="G135" s="10"/>
      <c r="H135" s="10"/>
      <c r="I135" s="10"/>
      <c r="J135" s="10"/>
      <c r="K135" s="10"/>
      <c r="L135" s="10"/>
      <c r="M135" s="10"/>
      <c r="N135" s="10"/>
    </row>
    <row r="136" spans="2:20" ht="41.25" customHeight="1">
      <c r="B136" s="1126" t="s">
        <v>2455</v>
      </c>
      <c r="C136" s="1126"/>
      <c r="D136" s="1126"/>
      <c r="E136" s="1126"/>
      <c r="F136" s="1126"/>
      <c r="G136" s="1126"/>
      <c r="H136" s="628"/>
      <c r="J136" s="10"/>
      <c r="K136" s="10"/>
      <c r="L136" s="10"/>
      <c r="M136" s="10"/>
      <c r="N136" s="10"/>
    </row>
    <row r="137" spans="2:20" ht="12">
      <c r="B137" s="1085"/>
      <c r="C137" s="1112"/>
      <c r="D137" s="1112"/>
      <c r="E137" s="1112"/>
      <c r="F137" s="1112"/>
      <c r="G137" s="1112"/>
      <c r="H137" s="1112"/>
      <c r="I137" s="10"/>
      <c r="J137" s="10"/>
      <c r="K137" s="10"/>
      <c r="L137" s="10"/>
    </row>
    <row r="138" spans="2:20" ht="23" thickBot="1">
      <c r="B138" s="35" t="s">
        <v>401</v>
      </c>
      <c r="C138" s="258" t="s">
        <v>402</v>
      </c>
      <c r="D138" s="258" t="s">
        <v>320</v>
      </c>
      <c r="E138" s="258" t="s">
        <v>321</v>
      </c>
      <c r="F138" s="10"/>
      <c r="G138" s="10"/>
      <c r="H138" s="10"/>
      <c r="I138" s="446"/>
    </row>
    <row r="139" spans="2:20" ht="16.5" customHeight="1" thickTop="1">
      <c r="B139" s="405" t="s">
        <v>403</v>
      </c>
      <c r="C139" s="736">
        <v>100</v>
      </c>
      <c r="D139" s="736">
        <v>100</v>
      </c>
      <c r="E139" s="736">
        <v>100</v>
      </c>
      <c r="F139" s="10"/>
      <c r="G139" s="10"/>
      <c r="H139" s="10"/>
      <c r="I139" s="10"/>
      <c r="J139" s="10"/>
      <c r="K139" s="10"/>
      <c r="L139" s="10"/>
      <c r="M139" s="10"/>
    </row>
    <row r="140" spans="2:20" ht="16.5" customHeight="1">
      <c r="B140" s="406" t="s">
        <v>329</v>
      </c>
      <c r="C140" s="737">
        <v>97</v>
      </c>
      <c r="D140" s="738">
        <v>94.8</v>
      </c>
      <c r="E140" s="738">
        <v>98.1</v>
      </c>
      <c r="F140" s="10"/>
      <c r="G140" s="10"/>
      <c r="H140" s="10"/>
      <c r="I140" s="10"/>
      <c r="J140" s="10"/>
      <c r="K140" s="10"/>
      <c r="L140" s="10"/>
      <c r="M140" s="10"/>
      <c r="N140" s="1120"/>
    </row>
    <row r="141" spans="2:20" ht="16.5" customHeight="1" thickBot="1">
      <c r="B141" s="352" t="s">
        <v>2411</v>
      </c>
      <c r="C141" s="739">
        <v>49.2</v>
      </c>
      <c r="D141" s="739">
        <v>64.2</v>
      </c>
      <c r="E141" s="739">
        <v>45.5</v>
      </c>
      <c r="F141" s="10"/>
      <c r="G141" s="10"/>
      <c r="H141" s="10"/>
      <c r="I141" s="10"/>
      <c r="J141" s="10"/>
      <c r="K141" s="10"/>
      <c r="L141" s="10"/>
      <c r="M141" s="10"/>
      <c r="N141" s="1120"/>
    </row>
    <row r="142" spans="2:20" ht="8.25" customHeight="1">
      <c r="B142" s="350"/>
      <c r="C142" s="236"/>
      <c r="D142" s="236"/>
      <c r="E142" s="237"/>
      <c r="F142" s="237"/>
      <c r="G142" s="10"/>
      <c r="H142" s="10"/>
      <c r="I142" s="10"/>
      <c r="J142" s="10"/>
      <c r="K142" s="10"/>
      <c r="L142" s="10"/>
      <c r="M142" s="10"/>
      <c r="N142" s="1120"/>
    </row>
    <row r="143" spans="2:20" ht="53.25" customHeight="1">
      <c r="B143" s="1092" t="s">
        <v>2366</v>
      </c>
      <c r="C143" s="1092"/>
      <c r="D143" s="1092"/>
      <c r="E143" s="1092"/>
      <c r="F143" s="1092"/>
      <c r="G143" s="1092"/>
      <c r="H143" s="1092"/>
      <c r="I143" s="1092"/>
      <c r="J143" s="1092"/>
      <c r="K143" s="1092"/>
      <c r="L143" s="10"/>
      <c r="M143" s="10"/>
      <c r="N143" s="1120"/>
    </row>
    <row r="144" spans="2:20" ht="12" customHeight="1">
      <c r="B144" s="350"/>
      <c r="C144" s="236"/>
      <c r="D144" s="236"/>
      <c r="E144" s="237"/>
      <c r="F144" s="237"/>
      <c r="G144" s="10"/>
      <c r="H144" s="10"/>
      <c r="I144" s="10"/>
      <c r="J144" s="10"/>
      <c r="K144" s="10"/>
      <c r="L144" s="10"/>
      <c r="M144" s="10"/>
      <c r="N144" s="1120"/>
    </row>
    <row r="145" spans="2:16" ht="15" customHeight="1" thickBot="1">
      <c r="B145" s="77" t="s">
        <v>404</v>
      </c>
      <c r="C145" s="384" t="s">
        <v>238</v>
      </c>
      <c r="D145" s="76" t="s">
        <v>239</v>
      </c>
      <c r="E145" s="10"/>
      <c r="F145" s="10"/>
      <c r="G145" s="10"/>
      <c r="H145" s="10"/>
      <c r="I145" s="10"/>
      <c r="J145" s="10"/>
      <c r="K145" s="10"/>
      <c r="L145" s="10"/>
      <c r="M145" s="10"/>
      <c r="N145" s="10"/>
      <c r="O145" s="10"/>
    </row>
    <row r="146" spans="2:16" s="51" customFormat="1" ht="18" customHeight="1" thickTop="1" thickBot="1">
      <c r="B146" s="629" t="s">
        <v>405</v>
      </c>
      <c r="C146" s="740">
        <v>78.2</v>
      </c>
      <c r="D146" s="630">
        <v>70</v>
      </c>
      <c r="E146" s="30"/>
      <c r="F146" s="30"/>
      <c r="G146" s="30"/>
      <c r="H146" s="30"/>
      <c r="I146" s="30"/>
      <c r="J146" s="30"/>
      <c r="K146" s="30"/>
      <c r="L146" s="30"/>
      <c r="M146" s="399"/>
      <c r="N146" s="399"/>
      <c r="O146" s="399"/>
      <c r="P146" s="399"/>
    </row>
    <row r="147" spans="2:16" ht="5.25" customHeight="1">
      <c r="B147" s="10"/>
      <c r="C147" s="10"/>
      <c r="D147" s="10"/>
      <c r="E147" s="10"/>
      <c r="F147" s="10"/>
      <c r="G147" s="10"/>
      <c r="H147" s="10"/>
      <c r="I147" s="10"/>
      <c r="J147" s="10"/>
      <c r="K147" s="10"/>
      <c r="L147" s="10"/>
      <c r="M147" s="10"/>
      <c r="N147" s="10"/>
    </row>
    <row r="148" spans="2:16" ht="16.5" customHeight="1">
      <c r="B148" s="1085" t="s">
        <v>406</v>
      </c>
      <c r="C148" s="1085"/>
      <c r="D148" s="1085"/>
      <c r="E148" s="1085"/>
      <c r="F148" s="10"/>
      <c r="G148" s="10"/>
      <c r="H148" s="10"/>
      <c r="I148" s="10"/>
      <c r="J148" s="10"/>
      <c r="K148" s="10"/>
      <c r="L148" s="10"/>
      <c r="M148" s="10"/>
      <c r="N148" s="10"/>
    </row>
    <row r="149" spans="2:16" ht="12.75" customHeight="1">
      <c r="B149" s="50"/>
      <c r="C149" s="34"/>
      <c r="D149" s="34"/>
      <c r="E149" s="34"/>
      <c r="F149" s="34"/>
      <c r="G149" s="34"/>
      <c r="H149" s="34"/>
      <c r="I149" s="10"/>
      <c r="J149" s="10"/>
      <c r="K149" s="10"/>
      <c r="L149" s="10"/>
      <c r="M149" s="10"/>
      <c r="N149" s="10"/>
    </row>
    <row r="150" spans="2:16" ht="15.75" customHeight="1">
      <c r="B150" s="361" t="s">
        <v>407</v>
      </c>
      <c r="C150" s="34"/>
      <c r="D150" s="34"/>
      <c r="E150" s="34"/>
      <c r="F150" s="34"/>
      <c r="G150" s="34"/>
      <c r="H150" s="34"/>
      <c r="I150" s="10"/>
      <c r="J150" s="10"/>
      <c r="K150" s="10"/>
      <c r="L150" s="10"/>
      <c r="M150" s="10"/>
      <c r="N150" s="10"/>
    </row>
    <row r="151" spans="2:16" ht="12.75" customHeight="1">
      <c r="B151" s="50"/>
      <c r="C151" s="34"/>
      <c r="D151" s="34"/>
      <c r="E151" s="34"/>
      <c r="F151" s="34"/>
      <c r="G151" s="34"/>
      <c r="H151" s="34"/>
      <c r="I151" s="10"/>
      <c r="J151" s="10"/>
      <c r="K151" s="10"/>
      <c r="L151" s="10"/>
      <c r="M151" s="10"/>
      <c r="N151" s="10"/>
    </row>
    <row r="152" spans="2:16" ht="12.75" customHeight="1">
      <c r="B152" s="22"/>
      <c r="C152" s="1105" t="s">
        <v>238</v>
      </c>
      <c r="D152" s="1100"/>
      <c r="E152" s="1104"/>
      <c r="F152" s="1109" t="s">
        <v>408</v>
      </c>
      <c r="G152" s="1109" t="s">
        <v>409</v>
      </c>
      <c r="H152" s="10"/>
      <c r="I152" s="10"/>
      <c r="J152" s="10"/>
      <c r="K152" s="10"/>
      <c r="L152" s="10"/>
      <c r="M152" s="10"/>
      <c r="N152" s="10"/>
    </row>
    <row r="153" spans="2:16" ht="27.75" customHeight="1" thickBot="1">
      <c r="B153" s="23" t="s">
        <v>410</v>
      </c>
      <c r="C153" s="36" t="s">
        <v>411</v>
      </c>
      <c r="D153" s="36" t="s">
        <v>412</v>
      </c>
      <c r="E153" s="36" t="s">
        <v>413</v>
      </c>
      <c r="F153" s="1110"/>
      <c r="G153" s="1110"/>
      <c r="H153" s="10"/>
      <c r="I153" s="10"/>
      <c r="J153" s="10"/>
      <c r="K153" s="10"/>
      <c r="L153" s="10"/>
      <c r="M153" s="10"/>
      <c r="N153" s="10"/>
    </row>
    <row r="154" spans="2:16" s="51" customFormat="1" ht="29.25" customHeight="1" thickTop="1" thickBot="1">
      <c r="B154" s="588" t="s">
        <v>414</v>
      </c>
      <c r="C154" s="306">
        <v>4623</v>
      </c>
      <c r="D154" s="306">
        <v>4966</v>
      </c>
      <c r="E154" s="719">
        <v>51.8</v>
      </c>
      <c r="F154" s="73">
        <v>52.11</v>
      </c>
      <c r="G154" s="73">
        <v>52.3</v>
      </c>
      <c r="H154" s="30"/>
      <c r="I154" s="30"/>
      <c r="J154" s="30"/>
      <c r="K154" s="30"/>
      <c r="L154" s="30"/>
      <c r="M154" s="30"/>
      <c r="N154" s="30"/>
    </row>
    <row r="155" spans="2:16" ht="8.25" customHeight="1">
      <c r="B155" s="229"/>
      <c r="C155" s="230"/>
      <c r="D155" s="230"/>
      <c r="E155" s="231"/>
      <c r="F155" s="232"/>
      <c r="G155" s="10"/>
      <c r="H155" s="10"/>
      <c r="I155" s="10"/>
      <c r="J155" s="10"/>
      <c r="K155" s="10"/>
      <c r="L155" s="10"/>
      <c r="M155" s="10"/>
      <c r="N155" s="10"/>
    </row>
    <row r="156" spans="2:16" ht="16.5" customHeight="1">
      <c r="B156" s="1085" t="s">
        <v>2413</v>
      </c>
      <c r="C156" s="1085"/>
      <c r="D156" s="1085"/>
      <c r="E156" s="1085"/>
      <c r="F156" s="10"/>
      <c r="G156" s="10"/>
      <c r="H156" s="10"/>
      <c r="I156" s="10"/>
      <c r="J156" s="10"/>
      <c r="K156" s="10"/>
      <c r="L156" s="10"/>
      <c r="M156" s="10"/>
      <c r="N156" s="10"/>
    </row>
    <row r="157" spans="2:16" ht="12.75" customHeight="1">
      <c r="B157" s="10"/>
      <c r="C157" s="10"/>
      <c r="D157" s="10"/>
      <c r="E157" s="10"/>
      <c r="F157" s="10"/>
      <c r="G157" s="10"/>
      <c r="H157" s="10"/>
      <c r="I157" s="10"/>
      <c r="J157" s="10"/>
      <c r="K157" s="10"/>
      <c r="L157" s="10"/>
      <c r="M157" s="10"/>
      <c r="N157" s="10"/>
    </row>
    <row r="158" spans="2:16" ht="18.75" customHeight="1" thickBot="1">
      <c r="B158" s="35" t="s">
        <v>415</v>
      </c>
      <c r="C158" s="258" t="s">
        <v>238</v>
      </c>
      <c r="D158" s="36" t="s">
        <v>239</v>
      </c>
      <c r="E158" s="36" t="s">
        <v>240</v>
      </c>
      <c r="F158" s="10"/>
      <c r="G158" s="10"/>
      <c r="H158" s="10"/>
      <c r="I158" s="10"/>
      <c r="J158" s="10"/>
      <c r="K158" s="10"/>
      <c r="L158" s="10"/>
      <c r="M158" s="10"/>
      <c r="N158" s="10"/>
      <c r="O158" s="10"/>
    </row>
    <row r="159" spans="2:16" s="51" customFormat="1" ht="17.25" customHeight="1" thickTop="1" thickBot="1">
      <c r="B159" s="352" t="s">
        <v>416</v>
      </c>
      <c r="C159" s="1001" t="s">
        <v>87</v>
      </c>
      <c r="D159" s="348" t="s">
        <v>87</v>
      </c>
      <c r="E159" s="348" t="s">
        <v>87</v>
      </c>
      <c r="F159" s="30"/>
      <c r="G159" s="30"/>
      <c r="H159" s="30"/>
      <c r="I159" s="30"/>
      <c r="J159" s="30"/>
      <c r="K159" s="30"/>
      <c r="L159" s="30"/>
      <c r="M159" s="30"/>
      <c r="N159" s="30"/>
      <c r="O159" s="30"/>
    </row>
    <row r="160" spans="2:16" ht="9" customHeight="1">
      <c r="B160" s="228"/>
      <c r="C160" s="238"/>
      <c r="D160" s="10"/>
      <c r="E160" s="10"/>
      <c r="F160" s="10"/>
      <c r="G160" s="10"/>
      <c r="H160" s="10"/>
      <c r="I160" s="10"/>
      <c r="J160" s="10"/>
      <c r="K160" s="10"/>
      <c r="L160" s="10"/>
      <c r="M160" s="10"/>
      <c r="N160" s="10"/>
    </row>
    <row r="161" spans="2:14" ht="21" customHeight="1">
      <c r="B161" s="377" t="s">
        <v>417</v>
      </c>
      <c r="C161" s="238"/>
      <c r="D161" s="10"/>
      <c r="E161" s="10"/>
      <c r="F161" s="10"/>
      <c r="G161" s="10"/>
      <c r="H161" s="10"/>
      <c r="I161" s="10"/>
      <c r="J161" s="10"/>
      <c r="K161" s="10"/>
      <c r="L161" s="10"/>
      <c r="M161" s="10"/>
      <c r="N161" s="10"/>
    </row>
    <row r="162" spans="2:14" ht="12.75" customHeight="1">
      <c r="B162" s="137"/>
      <c r="C162" s="238"/>
      <c r="D162" s="10"/>
      <c r="E162" s="10"/>
      <c r="F162" s="10"/>
      <c r="G162" s="10"/>
      <c r="H162" s="10"/>
      <c r="I162" s="10"/>
      <c r="J162" s="10"/>
      <c r="K162" s="10"/>
      <c r="L162" s="10"/>
      <c r="M162" s="10"/>
      <c r="N162" s="10"/>
    </row>
    <row r="164" spans="2:14" ht="12.75" customHeight="1">
      <c r="B164" s="62"/>
    </row>
  </sheetData>
  <sheetProtection algorithmName="SHA-512" hashValue="Wd69eIhUg558EOFBch7Nxkhfr2LCGI9uZ8EFWsXlymd+VA4lpU+ksfwD1LClaiq5H90Ua8dFO/+NGiwdiQOpfQ==" saltValue="CqMI2DPg2nK7V6rYTFCHjA==" spinCount="100000" sheet="1" objects="1" scenarios="1"/>
  <mergeCells count="60">
    <mergeCell ref="N140:N144"/>
    <mergeCell ref="C116:K116"/>
    <mergeCell ref="L116:T116"/>
    <mergeCell ref="L117:N117"/>
    <mergeCell ref="O117:Q117"/>
    <mergeCell ref="R117:T117"/>
    <mergeCell ref="I117:K117"/>
    <mergeCell ref="R128:T128"/>
    <mergeCell ref="L128:N128"/>
    <mergeCell ref="O128:Q128"/>
    <mergeCell ref="B136:G136"/>
    <mergeCell ref="B34:K34"/>
    <mergeCell ref="B67:K67"/>
    <mergeCell ref="I92:I93"/>
    <mergeCell ref="B60:L60"/>
    <mergeCell ref="K88:M88"/>
    <mergeCell ref="J76:J77"/>
    <mergeCell ref="J92:J93"/>
    <mergeCell ref="C76:D76"/>
    <mergeCell ref="E76:G76"/>
    <mergeCell ref="I76:I77"/>
    <mergeCell ref="B72:D72"/>
    <mergeCell ref="H76:H77"/>
    <mergeCell ref="H92:H93"/>
    <mergeCell ref="B106:J106"/>
    <mergeCell ref="B90:J90"/>
    <mergeCell ref="B76:B77"/>
    <mergeCell ref="C92:D92"/>
    <mergeCell ref="E92:G92"/>
    <mergeCell ref="C108:D108"/>
    <mergeCell ref="E108:F108"/>
    <mergeCell ref="B156:E156"/>
    <mergeCell ref="B148:E148"/>
    <mergeCell ref="C152:E152"/>
    <mergeCell ref="F152:F153"/>
    <mergeCell ref="B126:K126"/>
    <mergeCell ref="G152:G153"/>
    <mergeCell ref="B143:K143"/>
    <mergeCell ref="B137:H137"/>
    <mergeCell ref="C117:E117"/>
    <mergeCell ref="F117:H117"/>
    <mergeCell ref="C128:E128"/>
    <mergeCell ref="F128:H128"/>
    <mergeCell ref="I128:K128"/>
    <mergeCell ref="C3:E3"/>
    <mergeCell ref="B44:H44"/>
    <mergeCell ref="E46:G46"/>
    <mergeCell ref="C9:H9"/>
    <mergeCell ref="C46:D46"/>
    <mergeCell ref="D10:G10"/>
    <mergeCell ref="D16:G16"/>
    <mergeCell ref="H16:J16"/>
    <mergeCell ref="B7:K7"/>
    <mergeCell ref="K4:M4"/>
    <mergeCell ref="H10:J10"/>
    <mergeCell ref="K16:K17"/>
    <mergeCell ref="H46:I46"/>
    <mergeCell ref="K10:K11"/>
    <mergeCell ref="B14:K14"/>
    <mergeCell ref="B23:K23"/>
  </mergeCells>
  <pageMargins left="0.70866141732283472" right="0.70866141732283472" top="0.74803149606299213" bottom="0.74803149606299213" header="0.31496062992125984" footer="0.31496062992125984"/>
  <pageSetup paperSize="8" scale="50" fitToHeight="2" orientation="landscape" cellComments="asDisplayed" r:id="rId1"/>
  <rowBreaks count="1" manualBreakCount="1">
    <brk id="73" max="1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2AEE4-6FCC-431A-BD96-2D3390859793}">
  <sheetPr codeName="Sheet7">
    <tabColor theme="5"/>
    <pageSetUpPr fitToPage="1"/>
  </sheetPr>
  <dimension ref="A1:D11"/>
  <sheetViews>
    <sheetView showGridLines="0" zoomScaleNormal="100" zoomScaleSheetLayoutView="100" workbookViewId="0"/>
  </sheetViews>
  <sheetFormatPr defaultColWidth="9" defaultRowHeight="12.75" customHeight="1"/>
  <cols>
    <col min="1" max="1" width="3.453125" customWidth="1"/>
    <col min="2" max="2" width="48.453125" customWidth="1"/>
    <col min="3" max="3" width="36.81640625" customWidth="1"/>
    <col min="4" max="4" width="9" customWidth="1"/>
  </cols>
  <sheetData>
    <row r="1" spans="1:4" ht="13.4" customHeight="1">
      <c r="A1" s="1"/>
      <c r="B1" s="1"/>
      <c r="C1" s="1"/>
    </row>
    <row r="2" spans="1:4" ht="12">
      <c r="A2" s="1"/>
      <c r="B2" s="1"/>
      <c r="C2" s="103" t="s">
        <v>0</v>
      </c>
    </row>
    <row r="3" spans="1:4" ht="12.5">
      <c r="A3" s="1"/>
      <c r="B3" s="1"/>
      <c r="C3" s="3"/>
    </row>
    <row r="4" spans="1:4" ht="27" customHeight="1">
      <c r="A4" s="1"/>
      <c r="B4" s="1"/>
      <c r="C4" s="1"/>
    </row>
    <row r="5" spans="1:4" ht="20">
      <c r="A5" s="1"/>
      <c r="B5" s="16" t="s">
        <v>418</v>
      </c>
      <c r="C5" s="10"/>
      <c r="D5" s="64"/>
    </row>
    <row r="6" spans="1:4" ht="12">
      <c r="A6" s="1"/>
      <c r="B6" s="239"/>
      <c r="C6" s="10"/>
    </row>
    <row r="7" spans="1:4" ht="66.75" customHeight="1">
      <c r="A7" s="1"/>
      <c r="B7" s="1091" t="s">
        <v>2731</v>
      </c>
      <c r="C7" s="1091"/>
    </row>
    <row r="8" spans="1:4" ht="12.5">
      <c r="A8" s="1"/>
      <c r="B8" s="207"/>
      <c r="C8" s="208"/>
    </row>
    <row r="9" spans="1:4" ht="12.5" thickBot="1">
      <c r="A9" s="1"/>
      <c r="B9" s="23" t="s">
        <v>234</v>
      </c>
      <c r="C9" s="24" t="s">
        <v>25</v>
      </c>
    </row>
    <row r="10" spans="1:4" s="51" customFormat="1" ht="15" customHeight="1" thickTop="1">
      <c r="A10" s="65"/>
      <c r="B10" s="392" t="s">
        <v>33</v>
      </c>
      <c r="C10" s="386" t="s">
        <v>33</v>
      </c>
    </row>
    <row r="11" spans="1:4" s="51" customFormat="1" ht="15" customHeight="1" thickBot="1">
      <c r="A11" s="65"/>
      <c r="B11" s="546" t="s">
        <v>34</v>
      </c>
      <c r="C11" s="130" t="s">
        <v>34</v>
      </c>
    </row>
  </sheetData>
  <sheetProtection algorithmName="SHA-512" hashValue="cPXT9cPVDrdX8fJpWCxXaz23gw/IlibAuEAlAHxoloxDuwzIruLwprSNbPw+CLdNbNmvoK2B8b9s/nsNpaw0OQ==" saltValue="0f3jV/ug7zLjB24RHLKp2A==" spinCount="100000" sheet="1" objects="1" scenarios="1"/>
  <mergeCells count="1">
    <mergeCell ref="B7:C7"/>
  </mergeCells>
  <hyperlinks>
    <hyperlink ref="C11" location="'Our societal contribution'!A1" display="Our societal contribution" xr:uid="{EE5ADD87-9A50-4376-BCC2-7716ED3376DF}"/>
    <hyperlink ref="C10" location="'Partnering with communities'!A1" display="Partnering with communities" xr:uid="{2F7437C5-5B3E-4F30-A00F-F62773E98FC4}"/>
  </hyperlinks>
  <pageMargins left="0.7" right="0.7" top="0.75" bottom="0.75" header="0.3" footer="0.3"/>
  <pageSetup paperSize="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02818e5-482b-460d-9c79-5b16b81177b2">
      <UserInfo>
        <DisplayName>Fretwell, Adrian</DisplayName>
        <AccountId>19</AccountId>
        <AccountType/>
      </UserInfo>
      <UserInfo>
        <DisplayName>Limited Access System Group For Web 5ebb6c8c-afb1-4d19-a36c-d099824b65b8</DisplayName>
        <AccountId>24</AccountId>
        <AccountType/>
      </UserInfo>
      <UserInfo>
        <DisplayName>S32SPOTenantAdmins</DisplayName>
        <AccountId>11</AccountId>
        <AccountType/>
      </UserInfo>
      <UserInfo>
        <DisplayName>Jones, Bryn</DisplayName>
        <AccountId>48</AccountId>
        <AccountType/>
      </UserInfo>
      <UserInfo>
        <DisplayName>Luppnow, Dave</DisplayName>
        <AccountId>45</AccountId>
        <AccountType/>
      </UserInfo>
      <UserInfo>
        <DisplayName>Richards, Vanessa (Trodlbike Consulting Pty Ltd)</DisplayName>
        <AccountId>44</AccountId>
        <AccountType/>
      </UserInfo>
      <UserInfo>
        <DisplayName>Limited Access System Group For List 422fb3a6-6308-4be0-ac11-152763d47d07</DisplayName>
        <AccountId>23</AccountId>
        <AccountType/>
      </UserInfo>
      <UserInfo>
        <DisplayName>Butcher, Lee</DisplayName>
        <AccountId>43</AccountId>
        <AccountType/>
      </UserInfo>
      <UserInfo>
        <DisplayName>Cronje, Jennifer</DisplayName>
        <AccountId>31</AccountId>
        <AccountType/>
      </UserInfo>
      <UserInfo>
        <DisplayName>SharingLinks.d4f86392-be51-41bc-89cf-82ee3de0fff4.OrganizationEdit.ffbc8df5-7644-4e20-beba-476ee7fc74b4</DisplayName>
        <AccountId>46</AccountId>
        <AccountType/>
      </UserInfo>
      <UserInfo>
        <DisplayName>O365 Sharepoint</DisplayName>
        <AccountId>10</AccountId>
        <AccountType/>
      </UserInfo>
      <UserInfo>
        <DisplayName>Donaldson, Kent</DisplayName>
        <AccountId>53</AccountId>
        <AccountType/>
      </UserInfo>
      <UserInfo>
        <DisplayName>Foo, Thomas</DisplayName>
        <AccountId>74</AccountId>
        <AccountType/>
      </UserInfo>
    </SharedWithUsers>
    <VerificationsDocumentsComplete_x003f_ xmlns="67072971-25dd-4776-91cc-744016546622" xsi:nil="true"/>
    <lcf76f155ced4ddcb4097134ff3c332f xmlns="67072971-25dd-4776-91cc-74401654662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EAD1017992ADD4AA0A97A3B7612E5C3" ma:contentTypeVersion="11" ma:contentTypeDescription="Create a new document." ma:contentTypeScope="" ma:versionID="473703a3e2c03386fdcb47fe2ec55eaf">
  <xsd:schema xmlns:xsd="http://www.w3.org/2001/XMLSchema" xmlns:xs="http://www.w3.org/2001/XMLSchema" xmlns:p="http://schemas.microsoft.com/office/2006/metadata/properties" xmlns:ns2="67072971-25dd-4776-91cc-744016546622" xmlns:ns3="002818e5-482b-460d-9c79-5b16b81177b2" targetNamespace="http://schemas.microsoft.com/office/2006/metadata/properties" ma:root="true" ma:fieldsID="3adc109b56c243200f5d69da81ef014e" ns2:_="" ns3:_="">
    <xsd:import namespace="67072971-25dd-4776-91cc-744016546622"/>
    <xsd:import namespace="002818e5-482b-460d-9c79-5b16b81177b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VerificationsDocumentsComplete_x003f_"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072971-25dd-4776-91cc-7440165466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VerificationsDocumentsComplete_x003f_" ma:index="13" nillable="true" ma:displayName="Verifications Documents Complete?" ma:format="Dropdown" ma:internalName="VerificationsDocumentsComplete_x003f_">
      <xsd:simpleType>
        <xsd:restriction base="dms:Choice">
          <xsd:enumeration value="Yes"/>
          <xsd:enumeration value="No"/>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4e4df95-9537-4549-9266-5cf83db2865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2818e5-482b-460d-9c79-5b16b81177b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DD4A12-FD2C-47F7-9E98-99E739F66FCD}">
  <ds:schemaRefs>
    <ds:schemaRef ds:uri="http://schemas.microsoft.com/office/2006/metadata/properties"/>
    <ds:schemaRef ds:uri="002818e5-482b-460d-9c79-5b16b81177b2"/>
    <ds:schemaRef ds:uri="http://purl.org/dc/dcmitype/"/>
    <ds:schemaRef ds:uri="http://purl.org/dc/terms/"/>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67072971-25dd-4776-91cc-744016546622"/>
    <ds:schemaRef ds:uri="http://purl.org/dc/elements/1.1/"/>
  </ds:schemaRefs>
</ds:datastoreItem>
</file>

<file path=customXml/itemProps2.xml><?xml version="1.0" encoding="utf-8"?>
<ds:datastoreItem xmlns:ds="http://schemas.openxmlformats.org/officeDocument/2006/customXml" ds:itemID="{A389FF66-FA2B-4D27-85C6-CA559FEB5118}">
  <ds:schemaRefs>
    <ds:schemaRef ds:uri="http://schemas.microsoft.com/sharepoint/v3/contenttype/forms"/>
  </ds:schemaRefs>
</ds:datastoreItem>
</file>

<file path=customXml/itemProps3.xml><?xml version="1.0" encoding="utf-8"?>
<ds:datastoreItem xmlns:ds="http://schemas.openxmlformats.org/officeDocument/2006/customXml" ds:itemID="{7DF3A742-7414-4EAC-A520-9E36F72013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072971-25dd-4776-91cc-744016546622"/>
    <ds:schemaRef ds:uri="002818e5-482b-460d-9c79-5b16b81177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46</vt:i4>
      </vt:variant>
    </vt:vector>
  </HeadingPairs>
  <TitlesOfParts>
    <vt:vector size="92" baseType="lpstr">
      <vt:lpstr>Cover</vt:lpstr>
      <vt:lpstr>Home</vt:lpstr>
      <vt:lpstr>Contents</vt:lpstr>
      <vt:lpstr>Reporting boundaries</vt:lpstr>
      <vt:lpstr>Subsidiaries EAI tax residency</vt:lpstr>
      <vt:lpstr>Our people</vt:lpstr>
      <vt:lpstr>Health and Safety</vt:lpstr>
      <vt:lpstr>People and culture</vt:lpstr>
      <vt:lpstr>Delivering value to society</vt:lpstr>
      <vt:lpstr>Partnering with communities</vt:lpstr>
      <vt:lpstr>Our societal contribution</vt:lpstr>
      <vt:lpstr>Operating responsibly</vt:lpstr>
      <vt:lpstr>Ethics and business integrity</vt:lpstr>
      <vt:lpstr>Human rights</vt:lpstr>
      <vt:lpstr>Responsible value chain</vt:lpstr>
      <vt:lpstr>Climate change</vt:lpstr>
      <vt:lpstr>Energy</vt:lpstr>
      <vt:lpstr>GHG Emissions</vt:lpstr>
      <vt:lpstr>Emissions methodology</vt:lpstr>
      <vt:lpstr>Portfolio resilience</vt:lpstr>
      <vt:lpstr>Industry associations</vt:lpstr>
      <vt:lpstr>Managing our impact</vt:lpstr>
      <vt:lpstr>Water</vt:lpstr>
      <vt:lpstr>Biodiversity</vt:lpstr>
      <vt:lpstr>Tailings</vt:lpstr>
      <vt:lpstr>Tailings storage facilities</vt:lpstr>
      <vt:lpstr>ICMM Conformance Protocols</vt:lpstr>
      <vt:lpstr>Waste, contamination, emissions</vt:lpstr>
      <vt:lpstr>Closure</vt:lpstr>
      <vt:lpstr>Other topics</vt:lpstr>
      <vt:lpstr>Privacy and cyber security</vt:lpstr>
      <vt:lpstr>Stakeholder engagement</vt:lpstr>
      <vt:lpstr>Transformation</vt:lpstr>
      <vt:lpstr>Sustainability frameworks</vt:lpstr>
      <vt:lpstr>ICMM Mining Principles</vt:lpstr>
      <vt:lpstr>ICMM Performance Expectations</vt:lpstr>
      <vt:lpstr>UNGC Principles</vt:lpstr>
      <vt:lpstr>UN SDGs</vt:lpstr>
      <vt:lpstr>GRI Index</vt:lpstr>
      <vt:lpstr>SASB index</vt:lpstr>
      <vt:lpstr>ICMM Social and Economic Index</vt:lpstr>
      <vt:lpstr>TCFD Index</vt:lpstr>
      <vt:lpstr>CA100+ </vt:lpstr>
      <vt:lpstr>Modern slavery metrics</vt:lpstr>
      <vt:lpstr>Assurance</vt:lpstr>
      <vt:lpstr>(Hidden - Lookup Tables)</vt:lpstr>
      <vt:lpstr>Transformation!_ftn1</vt:lpstr>
      <vt:lpstr>Transformation!_ftnref1</vt:lpstr>
      <vt:lpstr>Assurance!Print_Area</vt:lpstr>
      <vt:lpstr>Biodiversity!Print_Area</vt:lpstr>
      <vt:lpstr>'CA100+ '!Print_Area</vt:lpstr>
      <vt:lpstr>'Climate change'!Print_Area</vt:lpstr>
      <vt:lpstr>Closure!Print_Area</vt:lpstr>
      <vt:lpstr>Contents!Print_Area</vt:lpstr>
      <vt:lpstr>Cover!Print_Area</vt:lpstr>
      <vt:lpstr>'Delivering value to society'!Print_Area</vt:lpstr>
      <vt:lpstr>'Emissions methodology'!Print_Area</vt:lpstr>
      <vt:lpstr>Energy!Print_Area</vt:lpstr>
      <vt:lpstr>'Ethics and business integrity'!Print_Area</vt:lpstr>
      <vt:lpstr>'GHG Emissions'!Print_Area</vt:lpstr>
      <vt:lpstr>'GRI Index'!Print_Area</vt:lpstr>
      <vt:lpstr>'Health and Safety'!Print_Area</vt:lpstr>
      <vt:lpstr>Home!Print_Area</vt:lpstr>
      <vt:lpstr>'Human rights'!Print_Area</vt:lpstr>
      <vt:lpstr>'ICMM Conformance Protocols'!Print_Area</vt:lpstr>
      <vt:lpstr>'ICMM Mining Principles'!Print_Area</vt:lpstr>
      <vt:lpstr>'ICMM Performance Expectations'!Print_Area</vt:lpstr>
      <vt:lpstr>'Industry associations'!Print_Area</vt:lpstr>
      <vt:lpstr>'Managing our impact'!Print_Area</vt:lpstr>
      <vt:lpstr>'Modern slavery metrics'!Print_Area</vt:lpstr>
      <vt:lpstr>'Operating responsibly'!Print_Area</vt:lpstr>
      <vt:lpstr>'Other topics'!Print_Area</vt:lpstr>
      <vt:lpstr>'Our people'!Print_Area</vt:lpstr>
      <vt:lpstr>'Our societal contribution'!Print_Area</vt:lpstr>
      <vt:lpstr>'Partnering with communities'!Print_Area</vt:lpstr>
      <vt:lpstr>'People and culture'!Print_Area</vt:lpstr>
      <vt:lpstr>'Portfolio resilience'!Print_Area</vt:lpstr>
      <vt:lpstr>'Privacy and cyber security'!Print_Area</vt:lpstr>
      <vt:lpstr>'Reporting boundaries'!Print_Area</vt:lpstr>
      <vt:lpstr>'Responsible value chain'!Print_Area</vt:lpstr>
      <vt:lpstr>'SASB index'!Print_Area</vt:lpstr>
      <vt:lpstr>'Stakeholder engagement'!Print_Area</vt:lpstr>
      <vt:lpstr>'Subsidiaries EAI tax residency'!Print_Area</vt:lpstr>
      <vt:lpstr>'Sustainability frameworks'!Print_Area</vt:lpstr>
      <vt:lpstr>Tailings!Print_Area</vt:lpstr>
      <vt:lpstr>'Tailings storage facilities'!Print_Area</vt:lpstr>
      <vt:lpstr>'TCFD Index'!Print_Area</vt:lpstr>
      <vt:lpstr>Transformation!Print_Area</vt:lpstr>
      <vt:lpstr>'UN SDGs'!Print_Area</vt:lpstr>
      <vt:lpstr>'UNGC Principles'!Print_Area</vt:lpstr>
      <vt:lpstr>'Waste, contamination, emissions'!Print_Area</vt:lpstr>
      <vt:lpstr>Water!Print_Area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South32</dc:creator>
  <cp:keywords/>
  <dc:description/>
  <cp:lastModifiedBy>Searson, Jazmin</cp:lastModifiedBy>
  <cp:revision/>
  <cp:lastPrinted>2023-09-07T06:27:43Z</cp:lastPrinted>
  <dcterms:created xsi:type="dcterms:W3CDTF">2021-04-07T13:53:37Z</dcterms:created>
  <dcterms:modified xsi:type="dcterms:W3CDTF">2023-09-07T08:29:47Z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0x0101004EAD1017992ADD4AA0A97A3B7612E5C3</vt:lpwstr>
  </property>
  <property fmtid="{D5CDD505-2E9C-101B-9397-08002B2CF9AE}" pid="3" name="MediaServiceImageTags">
    <vt:lpwstr/>
  </property>
  <property fmtid="{D5CDD505-2E9C-101B-9397-08002B2CF9AE}" pid="4" name="xd_Signature">
    <vt:bool>false</vt:bool>
  </property>
  <property fmtid="{D5CDD505-2E9C-101B-9397-08002B2CF9AE}" pid="5" name="SharedWithUsers">
    <vt:lpwstr>125;#McCarter, Stephanie;#19;#Yapp, Shaeron;#24;#Boladeras, Shane;#11;#Knoll, Sarah;#102;#Mazalevskis, Matthew;#48;#Lintner, Marli;#45;#Smith, Jazmin;#44;#Engelbrecht, Jaco;#23;#Coleman, Scott;#43;#Moses, Glenton;#31;#Baker, Ben;#46;#Butcher, Lee;#10;#Diedericks, Debbie;#53;#Neill, Glenn;#100;#Creswell, Susie;#138;#Hu, Claire</vt:lpwstr>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